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РАЗ ТЭС\MARKETING\Gnumner\2023\Գնումների պլան\"/>
    </mc:Choice>
  </mc:AlternateContent>
  <xr:revisionPtr revIDLastSave="0" documentId="13_ncr:1_{55B9F0C6-0E5B-4BD3-BD31-DCF3E61BA743}" xr6:coauthVersionLast="47" xr6:coauthVersionMax="47" xr10:uidLastSave="{00000000-0000-0000-0000-000000000000}"/>
  <bookViews>
    <workbookView xWindow="-120" yWindow="-120" windowWidth="29040" windowHeight="16440" tabRatio="737" xr2:uid="{00000000-000D-0000-FFFF-FFFF00000000}"/>
  </bookViews>
  <sheets>
    <sheet name="2023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curs">#REF!</definedName>
    <definedName name="DDD">[1]Sheet3!$A$1:$M$1034</definedName>
    <definedName name="EUR" comment="Hanvel e Elektrodi gumar@">[2]Nyuter_bacvac!#REF!</definedName>
    <definedName name="gk">[3]Vocab!$E$1</definedName>
    <definedName name="gorcuxum1">#REF!</definedName>
    <definedName name="Hamemat">#REF!</definedName>
    <definedName name="Hamemat.">#REF!</definedName>
    <definedName name="JJJ">[1]Sheet2!$A$1:$B$169</definedName>
    <definedName name="k">#REF!</definedName>
    <definedName name="kg">[4]Vocab!$A$1:$C$65536</definedName>
    <definedName name="KKK">[1]!MyGrid[#All]</definedName>
    <definedName name="LAN">[5]Vocab!$E$1</definedName>
    <definedName name="LLL">[1]Sheet4!$F$2:$G$46</definedName>
    <definedName name="nn">[4]Vocab!$E$1</definedName>
    <definedName name="nnnn">#REF!</definedName>
    <definedName name="Norogum3">#REF!</definedName>
    <definedName name="o">[6]Vocab!$E$1</definedName>
    <definedName name="_xlnm.Print_Titles" localSheetId="0">'2023'!$4:$5</definedName>
    <definedName name="prod">#REF!</definedName>
    <definedName name="prod1">#REF!</definedName>
    <definedName name="q">[7]Vocab!$E$1</definedName>
    <definedName name="qq">[7]Vocab!$A$1:$C$65536</definedName>
    <definedName name="Query2">#REF!</definedName>
    <definedName name="SSS">#REF!</definedName>
    <definedName name="u">[6]Vocab!$A$1:$C$65536</definedName>
    <definedName name="VV">[5]Vocab!$A$1:$C$65536</definedName>
    <definedName name="ZZ">[3]Vocab!$A$1:$C$65536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4" i="7" l="1"/>
  <c r="K221" i="7"/>
  <c r="K220" i="7"/>
  <c r="K219" i="7"/>
  <c r="K218" i="7"/>
  <c r="K217" i="7"/>
  <c r="K216" i="7"/>
  <c r="K215" i="7"/>
  <c r="K202" i="7"/>
  <c r="K203" i="7"/>
  <c r="K201" i="7"/>
  <c r="K199" i="7"/>
  <c r="K198" i="7"/>
  <c r="K197" i="7"/>
  <c r="K196" i="7"/>
  <c r="K179" i="7"/>
  <c r="K18" i="7"/>
</calcChain>
</file>

<file path=xl/sharedStrings.xml><?xml version="1.0" encoding="utf-8"?>
<sst xmlns="http://schemas.openxmlformats.org/spreadsheetml/2006/main" count="1544" uniqueCount="236">
  <si>
    <t>հատ</t>
  </si>
  <si>
    <t>կգ</t>
  </si>
  <si>
    <t>լ</t>
  </si>
  <si>
    <t>Տեքստիլ նյութեր</t>
  </si>
  <si>
    <t>Գնումների համարը</t>
  </si>
  <si>
    <t>Ապրանքի, աշխատանքի և ծառայության անվանումը</t>
  </si>
  <si>
    <t xml:space="preserve"> Քանակ</t>
  </si>
  <si>
    <t>Գնումների նախատեսվող եղանակը
 (Գնումների Կարգի համաձայն)</t>
  </si>
  <si>
    <t xml:space="preserve">Գործընթացների սկիզբը 
հայտարարելու
նախատեսվող ամսաթիվը </t>
  </si>
  <si>
    <t xml:space="preserve">Գործընթացների սկիզբը 
անցկացնելու նախատեսվող 
ամսաթիվը </t>
  </si>
  <si>
    <t>Ապրանքների առաքման,
աշխատանքների կատարման, 
ծառայությունների մատուցման
սկիզբը (տարին և ամիսը)</t>
  </si>
  <si>
    <t>Ապրանքների առաքման, 
աշխատանքների կատարման, 
ծառայությունների մատուցման 
ավարտը (տարին և ամիսը)</t>
  </si>
  <si>
    <t>Լոտի սկզբնական գինը  (հազար դրամ, առանց ԱԱՀ)</t>
  </si>
  <si>
    <t>Բենզին ռեգուլյար</t>
  </si>
  <si>
    <t>Դիզելային վառելիք</t>
  </si>
  <si>
    <t>տն</t>
  </si>
  <si>
    <t>Չափի 
միավոր</t>
  </si>
  <si>
    <t>պայմ․միավոր</t>
  </si>
  <si>
    <t>Էլ. լամպ KM 60x50</t>
  </si>
  <si>
    <t>Էլ. լամպ ԼԲ36</t>
  </si>
  <si>
    <t>Էլ. լամպ ԴՌԼ 500Վտ</t>
  </si>
  <si>
    <t>Էլ. լամպ 36x60</t>
  </si>
  <si>
    <t>Էլ. լամպ 500 Վտ</t>
  </si>
  <si>
    <t>Էլ. լամպ 24Վ 35մա</t>
  </si>
  <si>
    <t>Էլ. լամպ 230վ/95վտ</t>
  </si>
  <si>
    <t>Էլ. լամպ ԼԲ 40</t>
  </si>
  <si>
    <t>Թերմադիմադրություն ՏՍՄ-Գր-23</t>
  </si>
  <si>
    <t>Էկ. լամպ 75W</t>
  </si>
  <si>
    <t>Էկ. լամպ 95Վտ</t>
  </si>
  <si>
    <t>Էկ. լամպ 65Վտ</t>
  </si>
  <si>
    <t>Էկ. լամպ 36W</t>
  </si>
  <si>
    <t>Էկ. լամպ 20W</t>
  </si>
  <si>
    <t>Էկ. լամպ 18W</t>
  </si>
  <si>
    <t>Էկ. լամպ 26W</t>
  </si>
  <si>
    <t>Կոնդենսատոր 100մկՖx50Վ</t>
  </si>
  <si>
    <t>Կոնդենսատոր 220մկֆx50Վ</t>
  </si>
  <si>
    <t>Գնանշման հարցում - 8.4 կետ</t>
  </si>
  <si>
    <t>Մեկ անձից գնում - 8.5 կետ</t>
  </si>
  <si>
    <t>այլ նյութեր</t>
  </si>
  <si>
    <t>Այլ  ցածր լարման ապարատներ և սարքեր</t>
  </si>
  <si>
    <t>Ամրակ</t>
  </si>
  <si>
    <t>Էլ. լամպ ԴՌԼ 250</t>
  </si>
  <si>
    <t>Էլ. կոթառ Ե-40</t>
  </si>
  <si>
    <t>Էլ. լամպ ԼԷԴ 30վտ</t>
  </si>
  <si>
    <t>Էլ. լամպ ԼԷԴ 10վտ</t>
  </si>
  <si>
    <t>Էլ. լամպ ԼԷԴ 40վտ</t>
  </si>
  <si>
    <t>Էլ. լամպ ԼԷԴ 20վտ</t>
  </si>
  <si>
    <t>Բաց մրցույթ - 8.3      կետ</t>
  </si>
  <si>
    <t>Հունվար 2023</t>
  </si>
  <si>
    <t>«Հրազդանի էներգետիկ կազմակերպություն(ՀրազՋԷԿ)» բաց բաժնետիրական ընկերության 
2023 թվականի գնումների պլան</t>
  </si>
  <si>
    <t>տնտեսական ապրանքներ</t>
  </si>
  <si>
    <t>գրենական պիտույքներ</t>
  </si>
  <si>
    <t>դիագրամային ժապավեն</t>
  </si>
  <si>
    <t>ավտոմատ հեռախոսային կայանի ապրանքներ, պահեստամասեր և կապի միջոցներ</t>
  </si>
  <si>
    <t>շինարարական, սանտեխնիկական և ներկարարական նյութեր</t>
  </si>
  <si>
    <t>սարքավորումներ, գույք քաղ. պաշտպանության և հրդեհային անվտանգության համար</t>
  </si>
  <si>
    <t>դեղամիջոցներ, բժշկական պարագաներ</t>
  </si>
  <si>
    <t>Տեխնիկական ջուր՝ հովացման համար</t>
  </si>
  <si>
    <t>ՀրազՋԷԿ-ի 200ՄՎտ հզորությամբ №1 բլոկի k-200-130 տուրբոագրեգատի բարձր ճնշման, միջին ճնշման և ցածր ճնշման գլանների նորոգում</t>
  </si>
  <si>
    <t>ՀրազՋԷԿ-ի 200ՄՎտ հզորությամբ №3 բլոկի k-200-130 տուրբոագրեգատի բարձր ճնշման, միջին ճնշման և ցածր ճնշման գլանների նորոգում</t>
  </si>
  <si>
    <t>ՀրազՋԷԿ-ի №4 բլոկի գեներատորի (TB-210-BB) տեղափոխումը №2 բլոկի գեներատորի փոխարեն</t>
  </si>
  <si>
    <t>Դեկտեմբեր 2023</t>
  </si>
  <si>
    <t>Յուղ 10x40</t>
  </si>
  <si>
    <t>Յուղ շարժիչի Մ10Գ2Կ</t>
  </si>
  <si>
    <t>Յուղ շարժիչի 10/40</t>
  </si>
  <si>
    <t>Յուղ ATF</t>
  </si>
  <si>
    <t>Յուղ Ի-50</t>
  </si>
  <si>
    <t>Յուղ ապակեմաքրիչ</t>
  </si>
  <si>
    <t>Յուղ շարժիչի  5w30</t>
  </si>
  <si>
    <t>Յուղ տրանսմիսիոն ՏԱԴ-17</t>
  </si>
  <si>
    <t>Յուղ ուժեղարարի</t>
  </si>
  <si>
    <t>Յուղ շարժիչի 10 W 40</t>
  </si>
  <si>
    <t>Յուղ շարժիչի 10*4</t>
  </si>
  <si>
    <t>Յուղ տրանսմիսիոն ՏԷՊ 15</t>
  </si>
  <si>
    <t>Յուղ ՏԱԴ-17</t>
  </si>
  <si>
    <t>Լամպ հետևի ստոպ լապտերի</t>
  </si>
  <si>
    <t>Լապտեր հետևի Toyota Camry</t>
  </si>
  <si>
    <t>Տվիչ անվադողի ճնշման Toyota Camry</t>
  </si>
  <si>
    <t>Անտիֆրիզ</t>
  </si>
  <si>
    <t>Արգելակման կոճղ</t>
  </si>
  <si>
    <t>Հոդակապ</t>
  </si>
  <si>
    <t>Խողովակ ռետինե</t>
  </si>
  <si>
    <t>Խարիսխ մեկնարկիչի</t>
  </si>
  <si>
    <t>Վռան</t>
  </si>
  <si>
    <t>Օդախցիկ R-15</t>
  </si>
  <si>
    <t>Արգելակման կոճղ հետևի Nissan Armada</t>
  </si>
  <si>
    <t>Զտիչ շարժիչի օդի Nissan Armada</t>
  </si>
  <si>
    <t>Տվիչ ճնշման արգելակման   գլխ.գլանի Nissan Armada</t>
  </si>
  <si>
    <t>Կոճ կայծամոմի</t>
  </si>
  <si>
    <t>Մածուկ Հերմետիկ</t>
  </si>
  <si>
    <t>Հեղուկ չսառող ապակիների</t>
  </si>
  <si>
    <t>Փոկ</t>
  </si>
  <si>
    <t>Կանգնակ կայունարարի</t>
  </si>
  <si>
    <t>Խտաբուք</t>
  </si>
  <si>
    <t>Հեղուկ ապակու</t>
  </si>
  <si>
    <t>Անվադող 215/55R17 ՎՌԻՔՍ</t>
  </si>
  <si>
    <t>Զտիչ շարժիչի յուղի</t>
  </si>
  <si>
    <t>Լամպ թարթիչի</t>
  </si>
  <si>
    <t>Լամպ սրահի</t>
  </si>
  <si>
    <t>Դռան բռնակ</t>
  </si>
  <si>
    <t>Ապակեմաքրիչների խոզանակ</t>
  </si>
  <si>
    <t>Պնդօղակ առջևի անիվի Suzuki XL7</t>
  </si>
  <si>
    <t>Լամպ հետևի ստոպ լապտերի Suzuki XL7</t>
  </si>
  <si>
    <t>Ապահովիչի բնիկ Suzuki XL7</t>
  </si>
  <si>
    <t>Ապահովիչ 15A</t>
  </si>
  <si>
    <t>Մարտկոց 3V հեռակառավարման բանալու</t>
  </si>
  <si>
    <t>Ամրակներ անվաթևի պահպանիչի</t>
  </si>
  <si>
    <t>Ամրակներ բեռնախցիկի երեսպատման</t>
  </si>
  <si>
    <t>Կանգնակ առջևի ստաբիլիզատորի SUZUKI XL7</t>
  </si>
  <si>
    <t>Վռան մեծ դիմացի լծակի շեղման Suzuki XL7</t>
  </si>
  <si>
    <t>Վռան փոքր դիմացի լծակի շեղման Suzuki XL7</t>
  </si>
  <si>
    <t>Հոդակապ վերին երկեղջյուրի</t>
  </si>
  <si>
    <t>Ձքան ղեկային համակարգի Գազ-3110</t>
  </si>
  <si>
    <t>Ներդիր խլացուցչի 3102</t>
  </si>
  <si>
    <t>Մուշտուկ կայծամոմի 3110</t>
  </si>
  <si>
    <t>Վռան հետևի հենաթևի Suzuki XL7</t>
  </si>
  <si>
    <t>Վռան շեղման հետևի անիվի Suzuki XL7</t>
  </si>
  <si>
    <t>Կոճղակ հետևի արգելակման Suzuki</t>
  </si>
  <si>
    <t>Լապտեր հետևի</t>
  </si>
  <si>
    <t>Անջատիչ  բեռնախցիքի</t>
  </si>
  <si>
    <t>Արգելակման հեղուկ</t>
  </si>
  <si>
    <t>Ներկ սև</t>
  </si>
  <si>
    <t>Յուղի տվիչ</t>
  </si>
  <si>
    <t>Լամպ</t>
  </si>
  <si>
    <t>Առանցքակալ</t>
  </si>
  <si>
    <t>Ռետինե խողովակ</t>
  </si>
  <si>
    <t>Ռելե մեկնարկիչի</t>
  </si>
  <si>
    <t>Ռելե գեներատորի</t>
  </si>
  <si>
    <t>Փոկ 6PK 1045</t>
  </si>
  <si>
    <t>Արգելակման հեղուկ 0.5լ</t>
  </si>
  <si>
    <t>Խողովակ ռետինե արգելակման</t>
  </si>
  <si>
    <t>Խցուկ առջևի կափարիչի</t>
  </si>
  <si>
    <t>Կոճղակ արգելակման</t>
  </si>
  <si>
    <t>Քսայուղ</t>
  </si>
  <si>
    <t>Զտիչ յուղի</t>
  </si>
  <si>
    <t>Կայծամոմ</t>
  </si>
  <si>
    <t>Լամպ Osram</t>
  </si>
  <si>
    <t>Ենթահատում</t>
  </si>
  <si>
    <t>Մեկնարկիչ  հավաքածու</t>
  </si>
  <si>
    <t>Շարժիչի մաքրման հեղուկ</t>
  </si>
  <si>
    <t>Մարտկոց 70Ա</t>
  </si>
  <si>
    <t>Անվադող 265/70R18</t>
  </si>
  <si>
    <t>Լամպ Ա7 Osram+200</t>
  </si>
  <si>
    <t>Ներկ նիտրո սև</t>
  </si>
  <si>
    <t>Միջադիր խլացուցիչի</t>
  </si>
  <si>
    <t>Խաչուկ</t>
  </si>
  <si>
    <t>Փական մարտկոցի</t>
  </si>
  <si>
    <t>Ռադիատոր տաքացման համակարգի Suzuki XL7</t>
  </si>
  <si>
    <t>Խողովակ տաքացման համակարգի Suzuki XL7</t>
  </si>
  <si>
    <t>Փական տաքացման համակարգի</t>
  </si>
  <si>
    <t>Զտիչ ձող շարժիչի յուղի</t>
  </si>
  <si>
    <t>Յուղ շարժիչի</t>
  </si>
  <si>
    <t>Թերմոստատ</t>
  </si>
  <si>
    <t>Մեկնարկիչ</t>
  </si>
  <si>
    <t>Խոզանակ մեկնարկիչի</t>
  </si>
  <si>
    <t>պ/մ</t>
  </si>
  <si>
    <t>Հղկաթուղթ</t>
  </si>
  <si>
    <t>Հղկաքար 150x32x20</t>
  </si>
  <si>
    <t>Հղկաքար 125x6x22</t>
  </si>
  <si>
    <t>Հղկաթուղթ 00</t>
  </si>
  <si>
    <t>Հղկաքար 400x127x40</t>
  </si>
  <si>
    <t>Հղկաքար 230x22x6</t>
  </si>
  <si>
    <t>Հղկաթուղթ N 160</t>
  </si>
  <si>
    <t>Հղկող մեքենա անկյունային</t>
  </si>
  <si>
    <t>Հղկաքար 300x76x40</t>
  </si>
  <si>
    <t>Ծծմբական թթու /Մ.Ա.Հ</t>
  </si>
  <si>
    <t>Կաուստիկ սոդա 100%</t>
  </si>
  <si>
    <t>Կալիումի հիդրօքսիդ</t>
  </si>
  <si>
    <t>Ծծմբական թթու 100%</t>
  </si>
  <si>
    <t>Ֆիքսոնալ ազոտական թթվի</t>
  </si>
  <si>
    <t>Ֆիքսոնալ ծծմբական թթվի</t>
  </si>
  <si>
    <t>Ֆիքսոնալ աղաթթու</t>
  </si>
  <si>
    <t>Կալիումի հիդրօքսիդ 90%</t>
  </si>
  <si>
    <t>Կալիումի երկքրոմաթթվային</t>
  </si>
  <si>
    <t>Ֆիքսոնալ pH 6.86</t>
  </si>
  <si>
    <t>Ազոտ գազ</t>
  </si>
  <si>
    <t>Ալյումինի սուլֆատ</t>
  </si>
  <si>
    <t>մ3</t>
  </si>
  <si>
    <t>Ամոնյակի լուծույթ</t>
  </si>
  <si>
    <t>Ամոնիումի քլորիդ</t>
  </si>
  <si>
    <t>ֆլակոն</t>
  </si>
  <si>
    <t>Բնական գազ</t>
  </si>
  <si>
    <t>Այլ -Տրանսպորտային միջոցների պահպանման ծախսեր (տրանսպորտային նյութեր /վառելիք, յուղ և այլ նյութեր/, ընթացիկ նորոգում ու պահպանում, պարտադիր վճարներ /տեխնիկական զննման վճար, բնապահպանական վճար/)</t>
  </si>
  <si>
    <t>պմ</t>
  </si>
  <si>
    <t>Գործիքներ, սարքավորումներ, պահեստամասեր</t>
  </si>
  <si>
    <t>Ձեռնոց ռետինապատ</t>
  </si>
  <si>
    <t>Ձեռնոց ռետինե</t>
  </si>
  <si>
    <t>Կոշիկ բանվորական</t>
  </si>
  <si>
    <t>Ձեռնոց բանվորական</t>
  </si>
  <si>
    <t>Ձեռնոց տնտեսական</t>
  </si>
  <si>
    <t>Արտահագուստ բանվորական</t>
  </si>
  <si>
    <t>Ձեռնոց եռակցողի</t>
  </si>
  <si>
    <t>Ձեռնոց եռակցողի բրեզենտե</t>
  </si>
  <si>
    <t>Ձեռնոց ռետինե թթվակայուն</t>
  </si>
  <si>
    <t>Կոշիկ ռետինե երկարաճիտ</t>
  </si>
  <si>
    <t>Արտահագուստ բանվորական ձմեռային</t>
  </si>
  <si>
    <t>զույգ</t>
  </si>
  <si>
    <t>Մարտ 2023</t>
  </si>
  <si>
    <t>Ապրիլ 2023</t>
  </si>
  <si>
    <t>Մայիս 2023</t>
  </si>
  <si>
    <t>Օգոստոս 2023</t>
  </si>
  <si>
    <t xml:space="preserve">Բռնակ դռան նիկելապատ TOYOTA </t>
  </si>
  <si>
    <t>այլ նյութեր-/Գործող սակագնով նախատեսված և փաստացի կատարված նյութածախսի տարբերության փոխհատուցում/</t>
  </si>
  <si>
    <t xml:space="preserve">«ՀրազՋԷԿ» ԲԲԸ անշարժ և շարժական հիմնական միջոցների իրական արժեքի վերլուծության  ծառայության </t>
  </si>
  <si>
    <t>Ինդուստրիալ  յուղ Ի-50</t>
  </si>
  <si>
    <t>Կոմպրեսորային յուղ ԿՍ-19</t>
  </si>
  <si>
    <t>Բենզին, պրեմիում (կտրոններով)</t>
  </si>
  <si>
    <t>Հունիս 2023</t>
  </si>
  <si>
    <t>Կաուստիկ սոդա /տեխնիկական կծու նատրիում, ГОСТ 2263-79, վերահաշվարկված 100% կոնցենտրացիայի</t>
  </si>
  <si>
    <t>Ծծմբական թթու, տեխնիկական ГОСТ 2184-74, վերահաշվարկված 100% կոնցենտրացիայի</t>
  </si>
  <si>
    <t>Բանվորական արտահագուստ/ամառային/</t>
  </si>
  <si>
    <t>կոմպլ</t>
  </si>
  <si>
    <t>Պարզեցված ընթացակարգ</t>
  </si>
  <si>
    <t>Հուլիս 2023</t>
  </si>
  <si>
    <t>Օգոստոս2023</t>
  </si>
  <si>
    <t>K-200 տիպի թիվ 3 էներգաբլոկի միջին նորոգում՝ տուրբոագրեգատի բարձր ճնշման գլանի (ԲՃԳ) բացումով</t>
  </si>
  <si>
    <t>Միջադիր օղակ -1132838</t>
  </si>
  <si>
    <t>Միջադիր օղակ -1132870</t>
  </si>
  <si>
    <t>Միջադիր օղակ - 1133907</t>
  </si>
  <si>
    <t>Հարթ զսպանակ 105x15x1.5 -60.7601.105</t>
  </si>
  <si>
    <t>Հարթ զսպանակ 112x16x1 - 62.7601.112</t>
  </si>
  <si>
    <t>Միջադիր օղակ-1136294</t>
  </si>
  <si>
    <t>Միջադիր օղակ - 1136295</t>
  </si>
  <si>
    <t>Հարթ զսպանակ - 62․7601․105</t>
  </si>
  <si>
    <t>Միջադիր օղակ -1148416</t>
  </si>
  <si>
    <t>Միջադիր օղակ - 1148417</t>
  </si>
  <si>
    <t>Հարթ զսպանակ 120x18x1.5 -61․7601․120</t>
  </si>
  <si>
    <t>Սեպտեմբեր 2023</t>
  </si>
  <si>
    <t>Հոկտեմբեր 2023</t>
  </si>
  <si>
    <t>Շարժիչի յուղ Մ10Գ2Կ</t>
  </si>
  <si>
    <t>Բենզին պրեմիում /կտրոններով/</t>
  </si>
  <si>
    <t>Էլ․ խոզանակներ ЭГ4 22х30х60 К1-7р, 6*125, 6Д, НК-1</t>
  </si>
  <si>
    <t>Նոյեմբեր 2023</t>
  </si>
  <si>
    <t>N2 Բլոկի գեներատորի ստատորի փոխարնումից հետո էն․ բլոկի վերանորոգման աշխ․</t>
  </si>
  <si>
    <t>նախահաշիվ-ծավալաթերթ</t>
  </si>
  <si>
    <t>№2 էներգաբլոկի երկարատև կանգառից հետո պահուստ դուրս բերելու համար վերանորոգման աշխատանքներ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</si>
</sst>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0"/>
    <numFmt numFmtId="166" formatCode="0.0"/>
    <numFmt numFmtId="167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164" fontId="3" fillId="0" borderId="0" xfId="0" applyNumberFormat="1" applyFont="1"/>
    <xf numFmtId="0" fontId="5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66" fontId="3" fillId="0" borderId="0" xfId="0" applyNumberFormat="1" applyFont="1"/>
    <xf numFmtId="166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7" fontId="3" fillId="0" borderId="0" xfId="0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0" xfId="0" applyFont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0000000}"/>
    <cellStyle name="Normal 4" xfId="2" xr:uid="{F55F6A5A-F18B-4ADC-ACB8-5D7364FEDC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5;&#1082;&#1087;&#1079;%202016\&#1043;&#1050;&#1055;&#1047;%202016\&#1082;&#1086;&#1088;&#1088;&#1077;&#1082;&#1090;&#1080;&#1088;&#1086;&#1074;&#1082;&#1072;%20-%20&#1087;&#1083;&#1072;&#1085;%20&#1079;&#1072;&#1082;&#1091;&#1087;&#1086;&#1082;%20-%20&#1084;&#1072;&#1088;&#1090;\Copy%20of%20Xmbavorvac%2014.04.16%20-%20&#1057;&#1077;&#1088;&#1075;&#10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s\Energy\2018\Sakagin%202018\Texekanq-Hashvarkner%20&amp;%20himnavorumner\Erevan%20SHGT%20-%202018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NOR%20%20AKUNQ%20from%20August%202003\OCTOBER\28%20of%20October%20(Cash%20Flow)\Dokumente%20und%20Einstellungen\Administrator\Eigene%20Dateien\armenia\tarifstudie\Tariff%20study%20update\Cash%20flow\Tables%20MIn%20Fin_2(T)END2_Antoin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NOR%20%20AKUNQ%20from%20August%202003\OCTOBER\28%20of%20October%20(Cash%20Flow)\translations_from_Ashot\Gunther%20feb%204\MaHii\Gunther%20final\Tables-MinFin_2_gunther_feb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NOR%20%20AKUNQ%20from%20August%202003\OCTOBER\28%20of%20October%20(Cash%20Flow)\Documents%20and%20Settings\Administrator\Ashni\Ashot\My%20Documents\Ashot\Jane\current\Tables%20MIn%20Fin_2(T)END2_newupdated_Jane_Torosya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tephanie\Local%20Settings\Temp\Tables%20Fuel%20and%20mainten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8.08.03\Jane\NOR_AKUNQ\current\Tables%20MIn%20Fin_2(T)END2_newupdated_Jane_Torosy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2"/>
      <sheetName val="Sheet4"/>
      <sheetName val="Sheet5"/>
      <sheetName val="Sheet6"/>
      <sheetName val="Copy of Xmbavorvac 14.04"/>
    </sheetNames>
    <sheetDataSet>
      <sheetData sheetId="0" refreshError="1"/>
      <sheetData sheetId="1" refreshError="1">
        <row r="1">
          <cell r="A1" t="str">
            <v>Наименование товаров, работ и услуг</v>
          </cell>
          <cell r="B1" t="str">
            <v>Код позиции</v>
          </cell>
          <cell r="C1">
            <v>0</v>
          </cell>
          <cell r="D1" t="str">
            <v>Գումաը ամիսներով</v>
          </cell>
          <cell r="E1" t="str">
            <v>Պահեստների մնացորդ</v>
          </cell>
          <cell r="F1" t="str">
            <v>Այդ թվում օգտագործված</v>
          </cell>
          <cell r="G1" t="str">
            <v>Պահեստի մնացորդ Գլխամաս</v>
          </cell>
          <cell r="H1" t="str">
            <v>Ծախս 2015թ.</v>
          </cell>
          <cell r="I1" t="str">
            <v>Պահեստ-ԳԿՊԶ</v>
          </cell>
          <cell r="J1" t="str">
            <v>Պահեստի մնացորդ  մետր</v>
          </cell>
          <cell r="K1" t="str">
            <v>Չ/Փ</v>
          </cell>
          <cell r="L1" t="str">
            <v>Նորմատիվ կգ*մ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A3">
            <v>0</v>
          </cell>
          <cell r="B3">
            <v>0</v>
          </cell>
          <cell r="C3" t="str">
            <v>Наименование 
(кодовое буквенное обозначение) 
(условное обозначение)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>
            <v>1</v>
          </cell>
          <cell r="B4">
            <v>1</v>
          </cell>
          <cell r="C4">
            <v>3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Ремонт и эксплуатация - поставки</v>
          </cell>
          <cell r="B5" t="str">
            <v>1.1.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Приобретение хоз. инвентаря, необходимого при ремонте счетчиков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Ацетон</v>
          </cell>
          <cell r="B7" t="str">
            <v>1.1.1</v>
          </cell>
          <cell r="C7" t="str">
            <v>шт</v>
          </cell>
          <cell r="D7">
            <v>110</v>
          </cell>
          <cell r="E7">
            <v>0</v>
          </cell>
          <cell r="F7">
            <v>0</v>
          </cell>
          <cell r="G7">
            <v>0</v>
          </cell>
          <cell r="H7">
            <v>110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Z714757</v>
          </cell>
        </row>
        <row r="8">
          <cell r="A8" t="str">
            <v>Моющий порошок/барф</v>
          </cell>
          <cell r="B8" t="str">
            <v>1.1.2</v>
          </cell>
          <cell r="C8" t="str">
            <v>шт</v>
          </cell>
          <cell r="D8">
            <v>120</v>
          </cell>
          <cell r="E8">
            <v>20</v>
          </cell>
          <cell r="F8">
            <v>0</v>
          </cell>
          <cell r="G8">
            <v>0</v>
          </cell>
          <cell r="H8">
            <v>322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Z944128</v>
          </cell>
        </row>
        <row r="9">
          <cell r="A9" t="str">
            <v>Ракша/ для мойки</v>
          </cell>
          <cell r="B9" t="str">
            <v>1.1.3</v>
          </cell>
          <cell r="C9" t="str">
            <v>шт</v>
          </cell>
          <cell r="D9">
            <v>120</v>
          </cell>
          <cell r="E9">
            <v>30</v>
          </cell>
          <cell r="F9">
            <v>0</v>
          </cell>
          <cell r="G9">
            <v>30</v>
          </cell>
          <cell r="H9">
            <v>245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Z944185</v>
          </cell>
        </row>
        <row r="10">
          <cell r="A10" t="str">
            <v>Спираль для мойки</v>
          </cell>
          <cell r="B10" t="str">
            <v>1.1.4</v>
          </cell>
          <cell r="C10" t="str">
            <v>шт</v>
          </cell>
          <cell r="D10">
            <v>200</v>
          </cell>
          <cell r="E10">
            <v>0</v>
          </cell>
          <cell r="F10">
            <v>0</v>
          </cell>
          <cell r="G10">
            <v>0</v>
          </cell>
          <cell r="H10">
            <v>200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Z944737</v>
          </cell>
        </row>
        <row r="11">
          <cell r="A11" t="str">
            <v>Моющая губка</v>
          </cell>
          <cell r="B11" t="str">
            <v>1.1.5</v>
          </cell>
          <cell r="C11" t="str">
            <v>шт</v>
          </cell>
          <cell r="D11">
            <v>600</v>
          </cell>
          <cell r="E11">
            <v>0</v>
          </cell>
          <cell r="F11">
            <v>0</v>
          </cell>
          <cell r="G11">
            <v>0</v>
          </cell>
          <cell r="H11">
            <v>1120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Z944473</v>
          </cell>
        </row>
        <row r="12">
          <cell r="A12" t="str">
            <v>Жидкое мыло5л/ Наш сад</v>
          </cell>
          <cell r="B12" t="str">
            <v>1.1.6</v>
          </cell>
          <cell r="C12" t="str">
            <v>шт</v>
          </cell>
          <cell r="D12">
            <v>145</v>
          </cell>
          <cell r="E12">
            <v>0</v>
          </cell>
          <cell r="F12">
            <v>0</v>
          </cell>
          <cell r="G12">
            <v>0</v>
          </cell>
          <cell r="H12">
            <v>283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Z944807</v>
          </cell>
        </row>
        <row r="13">
          <cell r="A13" t="str">
            <v>Жидкое мыло для рук 0,4//Hobby</v>
          </cell>
          <cell r="B13" t="str">
            <v>1.1.7</v>
          </cell>
          <cell r="C13" t="str">
            <v>шт</v>
          </cell>
          <cell r="D13">
            <v>300</v>
          </cell>
          <cell r="E13">
            <v>50</v>
          </cell>
          <cell r="F13">
            <v>0</v>
          </cell>
          <cell r="G13">
            <v>0</v>
          </cell>
          <cell r="H13">
            <v>300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Z945346</v>
          </cell>
        </row>
        <row r="14">
          <cell r="A14" t="str">
            <v>Мыло для рук /Palmolive</v>
          </cell>
          <cell r="B14" t="str">
            <v>1.1.8</v>
          </cell>
          <cell r="C14" t="str">
            <v>шт</v>
          </cell>
          <cell r="D14">
            <v>400</v>
          </cell>
          <cell r="E14">
            <v>155</v>
          </cell>
          <cell r="F14">
            <v>0</v>
          </cell>
          <cell r="G14">
            <v>0</v>
          </cell>
          <cell r="H14">
            <v>9568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Z944007</v>
          </cell>
        </row>
        <row r="15">
          <cell r="A15" t="str">
            <v>Черная распыляющаяся интрокраска</v>
          </cell>
          <cell r="B15" t="str">
            <v>1.1.9</v>
          </cell>
          <cell r="C15" t="str">
            <v>шт</v>
          </cell>
          <cell r="D15">
            <v>180</v>
          </cell>
          <cell r="E15">
            <v>0</v>
          </cell>
          <cell r="F15">
            <v>0</v>
          </cell>
          <cell r="G15">
            <v>0</v>
          </cell>
          <cell r="H15">
            <v>180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Z714749</v>
          </cell>
        </row>
        <row r="16">
          <cell r="A16" t="str">
            <v>Черная интрокраска 1л</v>
          </cell>
          <cell r="B16" t="str">
            <v>1.1.10</v>
          </cell>
          <cell r="C16" t="str">
            <v>шт</v>
          </cell>
          <cell r="D16">
            <v>50</v>
          </cell>
          <cell r="E16">
            <v>0</v>
          </cell>
          <cell r="F16">
            <v>0</v>
          </cell>
          <cell r="G16">
            <v>0</v>
          </cell>
          <cell r="H16">
            <v>50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Z714750</v>
          </cell>
        </row>
        <row r="17">
          <cell r="A17" t="str">
            <v>Распыляющийся суперклей / большой</v>
          </cell>
          <cell r="B17" t="str">
            <v>1.1.11</v>
          </cell>
          <cell r="C17" t="str">
            <v>шт</v>
          </cell>
          <cell r="D17">
            <v>140</v>
          </cell>
          <cell r="E17">
            <v>0</v>
          </cell>
          <cell r="F17">
            <v>0</v>
          </cell>
          <cell r="G17">
            <v>0</v>
          </cell>
          <cell r="H17">
            <v>142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 t="str">
            <v>Z714751</v>
          </cell>
        </row>
        <row r="18">
          <cell r="A18" t="str">
            <v>Эмульсия ПВА</v>
          </cell>
          <cell r="B18" t="str">
            <v>1.1.12</v>
          </cell>
          <cell r="C18" t="str">
            <v>шт</v>
          </cell>
          <cell r="D18">
            <v>50</v>
          </cell>
          <cell r="E18">
            <v>0</v>
          </cell>
          <cell r="F18">
            <v>0</v>
          </cell>
          <cell r="G18">
            <v>0</v>
          </cell>
          <cell r="H18">
            <v>50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str">
            <v>Z714752</v>
          </cell>
        </row>
        <row r="19">
          <cell r="A19" t="str">
            <v>Эпоксидный клей</v>
          </cell>
          <cell r="B19" t="str">
            <v>1.1.13</v>
          </cell>
          <cell r="C19" t="str">
            <v>шт</v>
          </cell>
          <cell r="D19">
            <v>50</v>
          </cell>
          <cell r="E19">
            <v>0</v>
          </cell>
          <cell r="F19">
            <v>0</v>
          </cell>
          <cell r="G19">
            <v>0</v>
          </cell>
          <cell r="H19">
            <v>50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 t="str">
            <v>Z714753</v>
          </cell>
        </row>
        <row r="20">
          <cell r="A20" t="str">
            <v>материал для сварки /ПОС-61  Ø 2мм</v>
          </cell>
          <cell r="B20" t="str">
            <v>1.1.14</v>
          </cell>
          <cell r="C20" t="str">
            <v>кг</v>
          </cell>
          <cell r="D20">
            <v>5.9999999999999991</v>
          </cell>
          <cell r="E20">
            <v>4</v>
          </cell>
          <cell r="F20">
            <v>0</v>
          </cell>
          <cell r="G20">
            <v>4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str">
            <v>Z714754</v>
          </cell>
        </row>
        <row r="21">
          <cell r="A21" t="str">
            <v>Канифоль</v>
          </cell>
          <cell r="B21" t="str">
            <v>1.1.15</v>
          </cell>
          <cell r="C21" t="str">
            <v>шт</v>
          </cell>
          <cell r="D21">
            <v>60</v>
          </cell>
          <cell r="E21">
            <v>0</v>
          </cell>
          <cell r="F21">
            <v>0</v>
          </cell>
          <cell r="G21">
            <v>0</v>
          </cell>
          <cell r="H21">
            <v>60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 t="str">
            <v>Z714755</v>
          </cell>
        </row>
        <row r="22">
          <cell r="A22" t="str">
            <v>Жесткое полотенце</v>
          </cell>
          <cell r="B22" t="str">
            <v>1.1.16</v>
          </cell>
          <cell r="C22" t="str">
            <v>шт</v>
          </cell>
          <cell r="D22">
            <v>400</v>
          </cell>
          <cell r="E22">
            <v>0</v>
          </cell>
          <cell r="F22">
            <v>0</v>
          </cell>
          <cell r="G22">
            <v>0</v>
          </cell>
          <cell r="H22">
            <v>430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str">
            <v>Z944734</v>
          </cell>
        </row>
        <row r="23">
          <cell r="A23" t="str">
            <v>Жесткое полотенце / микрофибра</v>
          </cell>
          <cell r="B23" t="str">
            <v>1.1.17</v>
          </cell>
          <cell r="C23" t="str">
            <v>шт</v>
          </cell>
          <cell r="D23">
            <v>550</v>
          </cell>
          <cell r="E23">
            <v>0</v>
          </cell>
          <cell r="F23">
            <v>0</v>
          </cell>
          <cell r="G23">
            <v>0</v>
          </cell>
          <cell r="H23">
            <v>592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str">
            <v>Z944735</v>
          </cell>
        </row>
        <row r="24">
          <cell r="A24" t="str">
            <v>Фартук</v>
          </cell>
          <cell r="B24" t="str">
            <v>1.1.18</v>
          </cell>
          <cell r="C24" t="str">
            <v>шт</v>
          </cell>
          <cell r="D24">
            <v>45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str">
            <v>Z944771</v>
          </cell>
        </row>
        <row r="25">
          <cell r="A25" t="str">
            <v>Наждачная бумага А4</v>
          </cell>
          <cell r="B25" t="str">
            <v>1.1.19</v>
          </cell>
          <cell r="C25" t="str">
            <v>шт</v>
          </cell>
          <cell r="D25">
            <v>200</v>
          </cell>
          <cell r="E25">
            <v>0</v>
          </cell>
          <cell r="F25">
            <v>0</v>
          </cell>
          <cell r="G25">
            <v>0</v>
          </cell>
          <cell r="H25">
            <v>222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 t="str">
            <v>Z714756</v>
          </cell>
        </row>
        <row r="26">
          <cell r="A26" t="str">
            <v>Резиновые перчатки</v>
          </cell>
          <cell r="B26" t="str">
            <v>1.1.20</v>
          </cell>
          <cell r="C26" t="str">
            <v>шт</v>
          </cell>
          <cell r="D26">
            <v>220</v>
          </cell>
          <cell r="E26">
            <v>0</v>
          </cell>
          <cell r="F26">
            <v>0</v>
          </cell>
          <cell r="G26">
            <v>0</v>
          </cell>
          <cell r="H26">
            <v>220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str">
            <v>Z811039</v>
          </cell>
        </row>
        <row r="27">
          <cell r="A27" t="str">
            <v>Чернила для печати</v>
          </cell>
          <cell r="B27" t="str">
            <v>1.1.21</v>
          </cell>
          <cell r="C27" t="str">
            <v>шт</v>
          </cell>
          <cell r="D27">
            <v>20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str">
            <v>Նոր</v>
          </cell>
        </row>
        <row r="28">
          <cell r="A28" t="str">
            <v>Зап. части для ремонта стендов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A29" t="str">
            <v>Микросхемма TDA 7294</v>
          </cell>
          <cell r="B29" t="str">
            <v>1.1.22</v>
          </cell>
          <cell r="C29" t="str">
            <v>шт</v>
          </cell>
          <cell r="D29">
            <v>50</v>
          </cell>
          <cell r="E29">
            <v>19005</v>
          </cell>
          <cell r="F29">
            <v>0</v>
          </cell>
          <cell r="G29">
            <v>19005</v>
          </cell>
          <cell r="H29">
            <v>1570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 t="str">
            <v>E260145</v>
          </cell>
        </row>
        <row r="30">
          <cell r="A30" t="str">
            <v>Оптопара инфрокрасная  QRB 1113</v>
          </cell>
          <cell r="B30" t="str">
            <v>1.1.23</v>
          </cell>
          <cell r="C30" t="str">
            <v>шт</v>
          </cell>
          <cell r="D30">
            <v>50</v>
          </cell>
          <cell r="E30">
            <v>1630</v>
          </cell>
          <cell r="F30">
            <v>0</v>
          </cell>
          <cell r="G30">
            <v>1630</v>
          </cell>
          <cell r="H30">
            <v>145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str">
            <v>E260146</v>
          </cell>
        </row>
        <row r="31">
          <cell r="A31" t="str">
            <v>Диод FR 307</v>
          </cell>
          <cell r="B31" t="str">
            <v>1.1.24</v>
          </cell>
          <cell r="C31" t="str">
            <v>шт</v>
          </cell>
          <cell r="D31">
            <v>50</v>
          </cell>
          <cell r="E31">
            <v>450</v>
          </cell>
          <cell r="F31">
            <v>0</v>
          </cell>
          <cell r="G31">
            <v>450</v>
          </cell>
          <cell r="H31">
            <v>1470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 t="str">
            <v>E260142</v>
          </cell>
        </row>
        <row r="32">
          <cell r="A32" t="str">
            <v>Инструменты для лабораторий по ремонту приборов учета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Отвертка большая</v>
          </cell>
          <cell r="B33" t="str">
            <v>1.1.25</v>
          </cell>
          <cell r="C33" t="str">
            <v>шт</v>
          </cell>
          <cell r="D33">
            <v>50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 t="str">
            <v>Z967329</v>
          </cell>
        </row>
        <row r="34">
          <cell r="A34" t="str">
            <v>Отвертка средняя</v>
          </cell>
          <cell r="B34" t="str">
            <v>1.1.26</v>
          </cell>
          <cell r="C34" t="str">
            <v>шт</v>
          </cell>
          <cell r="D34">
            <v>50</v>
          </cell>
          <cell r="E34">
            <v>0</v>
          </cell>
          <cell r="F34">
            <v>0</v>
          </cell>
          <cell r="G34">
            <v>0</v>
          </cell>
          <cell r="H34">
            <v>25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 t="str">
            <v>Z825980</v>
          </cell>
        </row>
        <row r="35">
          <cell r="A35" t="str">
            <v>Отвертка маленькая</v>
          </cell>
          <cell r="B35" t="str">
            <v>1.1.27</v>
          </cell>
          <cell r="C35" t="str">
            <v>шт</v>
          </cell>
          <cell r="D35">
            <v>50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 t="str">
            <v>Z967330</v>
          </cell>
        </row>
        <row r="36">
          <cell r="A36" t="str">
            <v>Отвертка большая фигурная</v>
          </cell>
          <cell r="B36" t="str">
            <v>1.1.28</v>
          </cell>
          <cell r="C36" t="str">
            <v>шт</v>
          </cell>
          <cell r="D36">
            <v>50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str">
            <v>Z825878</v>
          </cell>
        </row>
        <row r="37">
          <cell r="A37" t="str">
            <v>Отвертка средняя фигурная</v>
          </cell>
          <cell r="B37" t="str">
            <v>1.1.29</v>
          </cell>
          <cell r="C37" t="str">
            <v>шт</v>
          </cell>
          <cell r="D37">
            <v>50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 t="str">
            <v>Z825763</v>
          </cell>
        </row>
        <row r="38">
          <cell r="A38" t="str">
            <v>Отвертка маленькая фигурная</v>
          </cell>
          <cell r="B38" t="str">
            <v>1.1.30</v>
          </cell>
          <cell r="C38" t="str">
            <v>шт</v>
          </cell>
          <cell r="D38">
            <v>50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str">
            <v>Z825764</v>
          </cell>
        </row>
        <row r="39">
          <cell r="A39" t="str">
            <v>Плоскогубцы</v>
          </cell>
          <cell r="B39" t="str">
            <v>1.1.31</v>
          </cell>
          <cell r="C39" t="str">
            <v>шт</v>
          </cell>
          <cell r="D39">
            <v>50</v>
          </cell>
          <cell r="E39">
            <v>0</v>
          </cell>
          <cell r="F39">
            <v>0</v>
          </cell>
          <cell r="G39">
            <v>0</v>
          </cell>
          <cell r="H39">
            <v>25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 t="str">
            <v>Z825979</v>
          </cell>
        </row>
        <row r="40">
          <cell r="A40" t="str">
            <v>Кусачки</v>
          </cell>
          <cell r="B40" t="str">
            <v>1.1.32</v>
          </cell>
          <cell r="C40" t="str">
            <v>шт</v>
          </cell>
          <cell r="D40">
            <v>50</v>
          </cell>
          <cell r="E40">
            <v>0</v>
          </cell>
          <cell r="F40">
            <v>0</v>
          </cell>
          <cell r="G40">
            <v>0</v>
          </cell>
          <cell r="H40">
            <v>98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str">
            <v>Z825283</v>
          </cell>
        </row>
        <row r="41">
          <cell r="A41" t="str">
            <v>Пинцет (большой)</v>
          </cell>
          <cell r="B41" t="str">
            <v>1.1.33</v>
          </cell>
          <cell r="C41" t="str">
            <v>шт</v>
          </cell>
          <cell r="D41">
            <v>40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str">
            <v>Z825863</v>
          </cell>
        </row>
        <row r="42">
          <cell r="A42" t="str">
            <v>Пинцет (маленький)</v>
          </cell>
          <cell r="B42" t="str">
            <v>1.1.34</v>
          </cell>
          <cell r="C42" t="str">
            <v>шт</v>
          </cell>
          <cell r="D42">
            <v>40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str">
            <v>Z825862</v>
          </cell>
        </row>
        <row r="43">
          <cell r="A43" t="str">
            <v>Паяльник 100ìï-220ì (российский)</v>
          </cell>
          <cell r="B43" t="str">
            <v>1.1.35</v>
          </cell>
          <cell r="C43" t="str">
            <v>шт</v>
          </cell>
          <cell r="D43">
            <v>10</v>
          </cell>
          <cell r="E43">
            <v>10</v>
          </cell>
          <cell r="F43">
            <v>0</v>
          </cell>
          <cell r="G43">
            <v>10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str">
            <v>Z826013</v>
          </cell>
        </row>
        <row r="44">
          <cell r="A44" t="str">
            <v>Паяльник   40ìï-220ì  (российский)</v>
          </cell>
          <cell r="B44" t="str">
            <v>1.1.36</v>
          </cell>
          <cell r="C44" t="str">
            <v>шт</v>
          </cell>
          <cell r="D44">
            <v>10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str">
            <v>Z826013</v>
          </cell>
        </row>
        <row r="45">
          <cell r="A45" t="str">
            <v>Кисточка большая 50мм (2 1/2 )</v>
          </cell>
          <cell r="B45" t="str">
            <v>1.1.37</v>
          </cell>
          <cell r="C45" t="str">
            <v>шт</v>
          </cell>
          <cell r="D45">
            <v>50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 t="str">
            <v>Z967246</v>
          </cell>
        </row>
        <row r="46">
          <cell r="A46" t="str">
            <v>Кисточка маленькая 20мм  (3/4)</v>
          </cell>
          <cell r="B46" t="str">
            <v>1.1.38</v>
          </cell>
          <cell r="C46" t="str">
            <v>шт</v>
          </cell>
          <cell r="D46">
            <v>100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str">
            <v>Z967244</v>
          </cell>
        </row>
        <row r="47">
          <cell r="A47" t="str">
            <v>Кисточка средняя 38мм (1 1/2 )</v>
          </cell>
          <cell r="B47" t="str">
            <v>1.1.39</v>
          </cell>
          <cell r="C47" t="str">
            <v>шт</v>
          </cell>
          <cell r="D47">
            <v>100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str">
            <v>Z967245</v>
          </cell>
        </row>
        <row r="48">
          <cell r="A48" t="str">
            <v>Круглогубцы</v>
          </cell>
          <cell r="B48" t="str">
            <v>1.1.40</v>
          </cell>
          <cell r="C48" t="str">
            <v>шт</v>
          </cell>
          <cell r="D48">
            <v>50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 t="str">
            <v>Z825864</v>
          </cell>
        </row>
        <row r="49">
          <cell r="A49" t="str">
            <v>Набор отверток часовщика</v>
          </cell>
          <cell r="B49" t="str">
            <v>1.1.41</v>
          </cell>
          <cell r="C49" t="str">
            <v>шт</v>
          </cell>
          <cell r="D49">
            <v>10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str">
            <v>Z825865</v>
          </cell>
        </row>
        <row r="50">
          <cell r="A50" t="str">
            <v>Ланцет</v>
          </cell>
          <cell r="B50" t="str">
            <v>1.1.42</v>
          </cell>
          <cell r="C50" t="str">
            <v>шт</v>
          </cell>
          <cell r="D50">
            <v>40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 t="str">
            <v>Նոր</v>
          </cell>
        </row>
        <row r="51">
          <cell r="A51" t="str">
            <v>Стальная пила</v>
          </cell>
          <cell r="B51" t="str">
            <v>1.1.43</v>
          </cell>
          <cell r="C51" t="str">
            <v>шт</v>
          </cell>
          <cell r="D51">
            <v>8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 t="str">
            <v>Նոր</v>
          </cell>
        </row>
        <row r="52">
          <cell r="A52" t="str">
            <v>Молоток средний</v>
          </cell>
          <cell r="B52" t="str">
            <v>1.1.44</v>
          </cell>
          <cell r="C52" t="str">
            <v>шт</v>
          </cell>
          <cell r="D52">
            <v>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 t="str">
            <v>Նոր</v>
          </cell>
        </row>
        <row r="53">
          <cell r="A53" t="str">
            <v>Молоток маленький</v>
          </cell>
          <cell r="B53" t="str">
            <v>1.1.45</v>
          </cell>
          <cell r="C53" t="str">
            <v>шт</v>
          </cell>
          <cell r="D53">
            <v>10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str">
            <v>Z825875</v>
          </cell>
        </row>
        <row r="54">
          <cell r="A54" t="str">
            <v>Цифровой мультиметр VC9205A</v>
          </cell>
          <cell r="B54" t="str">
            <v>1.1.46</v>
          </cell>
          <cell r="C54" t="str">
            <v>шт</v>
          </cell>
          <cell r="D54">
            <v>8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 t="str">
            <v>Z825091</v>
          </cell>
        </row>
        <row r="55">
          <cell r="A55" t="str">
            <v>Сверло  1мм</v>
          </cell>
          <cell r="B55" t="str">
            <v>1.1.47</v>
          </cell>
          <cell r="C55" t="str">
            <v>шт</v>
          </cell>
          <cell r="D55">
            <v>10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 t="str">
            <v>Z967308</v>
          </cell>
        </row>
        <row r="56">
          <cell r="A56" t="str">
            <v>Сверло  2мм</v>
          </cell>
          <cell r="B56" t="str">
            <v>1.1.48</v>
          </cell>
          <cell r="C56" t="str">
            <v>шт</v>
          </cell>
          <cell r="D56">
            <v>10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str">
            <v>Z967309</v>
          </cell>
        </row>
        <row r="57">
          <cell r="A57" t="str">
            <v>Сверло  3мм</v>
          </cell>
          <cell r="B57" t="str">
            <v>1.1.49</v>
          </cell>
          <cell r="C57" t="str">
            <v>шт</v>
          </cell>
          <cell r="D57">
            <v>10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str">
            <v>Z967310</v>
          </cell>
        </row>
        <row r="58">
          <cell r="A58" t="str">
            <v>Сверло  4мм</v>
          </cell>
          <cell r="B58" t="str">
            <v>1.1.50</v>
          </cell>
          <cell r="C58" t="str">
            <v>шт</v>
          </cell>
          <cell r="D58">
            <v>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str">
            <v>Z967311</v>
          </cell>
        </row>
        <row r="59">
          <cell r="A59" t="str">
            <v>Сверло  5мм</v>
          </cell>
          <cell r="B59" t="str">
            <v>1.1.51</v>
          </cell>
          <cell r="C59" t="str">
            <v>шт</v>
          </cell>
          <cell r="D59">
            <v>10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str">
            <v>Z967312</v>
          </cell>
        </row>
        <row r="60">
          <cell r="A60" t="str">
            <v>Сверло  6мм</v>
          </cell>
          <cell r="B60" t="str">
            <v>1.1.52</v>
          </cell>
          <cell r="C60" t="str">
            <v>шт</v>
          </cell>
          <cell r="D60">
            <v>10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str">
            <v>Z967313</v>
          </cell>
        </row>
        <row r="61">
          <cell r="A61" t="str">
            <v>Сверло  7мм</v>
          </cell>
          <cell r="B61" t="str">
            <v>1.1.53</v>
          </cell>
          <cell r="C61" t="str">
            <v>шт</v>
          </cell>
          <cell r="D61">
            <v>10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str">
            <v>Z967314</v>
          </cell>
        </row>
        <row r="62">
          <cell r="A62" t="str">
            <v>Сверло  8мм</v>
          </cell>
          <cell r="B62" t="str">
            <v>1.1.54</v>
          </cell>
          <cell r="C62" t="str">
            <v>шт</v>
          </cell>
          <cell r="D62">
            <v>10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str">
            <v>Z967315</v>
          </cell>
        </row>
        <row r="63">
          <cell r="A63" t="str">
            <v>Сверло  9мм</v>
          </cell>
          <cell r="B63" t="str">
            <v>1.1.55</v>
          </cell>
          <cell r="C63" t="str">
            <v>шт</v>
          </cell>
          <cell r="D63">
            <v>10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str">
            <v>Z967316</v>
          </cell>
        </row>
        <row r="64">
          <cell r="A64" t="str">
            <v>Сверло  10мм</v>
          </cell>
          <cell r="B64" t="str">
            <v>1.1.56</v>
          </cell>
          <cell r="C64" t="str">
            <v>шт</v>
          </cell>
          <cell r="D64">
            <v>10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 t="str">
            <v>Z967317</v>
          </cell>
        </row>
        <row r="65">
          <cell r="A65" t="str">
            <v>Элемент крона 9В</v>
          </cell>
          <cell r="B65" t="str">
            <v>1.1.57</v>
          </cell>
          <cell r="C65" t="str">
            <v>шт</v>
          </cell>
          <cell r="D65">
            <v>15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 t="str">
            <v>Z966987</v>
          </cell>
        </row>
        <row r="66">
          <cell r="A66" t="str">
            <v>Наконечник паяльника Ф 4мм</v>
          </cell>
          <cell r="B66" t="str">
            <v>1.1.58</v>
          </cell>
          <cell r="C66" t="str">
            <v>шт</v>
          </cell>
          <cell r="D66">
            <v>10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str">
            <v>Նոր</v>
          </cell>
        </row>
        <row r="67">
          <cell r="A67" t="str">
            <v>Наконечник паяльника Ф 5мм</v>
          </cell>
          <cell r="B67" t="str">
            <v>1.1.59</v>
          </cell>
          <cell r="C67" t="str">
            <v>шт</v>
          </cell>
          <cell r="D67">
            <v>10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 t="str">
            <v>Նոր</v>
          </cell>
        </row>
        <row r="68">
          <cell r="A68" t="str">
            <v>Круглая лампа для увеличителя</v>
          </cell>
          <cell r="B68" t="str">
            <v>1.1.60</v>
          </cell>
          <cell r="C68" t="str">
            <v>шт</v>
          </cell>
          <cell r="D68">
            <v>4</v>
          </cell>
          <cell r="E68">
            <v>10</v>
          </cell>
          <cell r="F68">
            <v>0</v>
          </cell>
          <cell r="G68">
            <v>10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 t="str">
            <v>Z967475</v>
          </cell>
        </row>
        <row r="69">
          <cell r="A69" t="str">
            <v>Удлиннитель 5м</v>
          </cell>
          <cell r="B69" t="str">
            <v>1.1.61</v>
          </cell>
          <cell r="C69" t="str">
            <v>шт</v>
          </cell>
          <cell r="D69">
            <v>5</v>
          </cell>
          <cell r="E69">
            <v>0</v>
          </cell>
          <cell r="F69">
            <v>0</v>
          </cell>
          <cell r="G69">
            <v>0</v>
          </cell>
          <cell r="H69">
            <v>2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 t="str">
            <v>Z944826</v>
          </cell>
        </row>
        <row r="70">
          <cell r="A70" t="str">
            <v>набор фигурных отверток 6-конечный</v>
          </cell>
          <cell r="B70" t="str">
            <v>1.1.62</v>
          </cell>
          <cell r="C70" t="str">
            <v>шт</v>
          </cell>
          <cell r="D70">
            <v>8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str">
            <v>Նոր</v>
          </cell>
        </row>
        <row r="71">
          <cell r="A71" t="str">
            <v>Настольная лампа с движущимся основанием  30Вт.</v>
          </cell>
          <cell r="B71" t="str">
            <v>1.1.63</v>
          </cell>
          <cell r="C71" t="str">
            <v>шт</v>
          </cell>
          <cell r="D71">
            <v>5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str">
            <v>Նոր</v>
          </cell>
        </row>
        <row r="72">
          <cell r="A72" t="str">
            <v>Комплектущие для пломбирования счетчиков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Приобретение голографических пломб</v>
          </cell>
          <cell r="B73" t="str">
            <v>1.1.68</v>
          </cell>
          <cell r="C73" t="str">
            <v>шт</v>
          </cell>
          <cell r="D73">
            <v>125000</v>
          </cell>
          <cell r="E73">
            <v>169255</v>
          </cell>
          <cell r="F73">
            <v>0</v>
          </cell>
          <cell r="G73">
            <v>135000</v>
          </cell>
          <cell r="H73">
            <v>127191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 t="str">
            <v>Z848164</v>
          </cell>
        </row>
        <row r="74">
          <cell r="A74" t="str">
            <v>Приобретение свинцовых пломб</v>
          </cell>
          <cell r="B74" t="str">
            <v>1.1.69</v>
          </cell>
          <cell r="C74" t="str">
            <v>шт</v>
          </cell>
          <cell r="D74">
            <v>125000</v>
          </cell>
          <cell r="E74">
            <v>286220</v>
          </cell>
          <cell r="F74">
            <v>0</v>
          </cell>
          <cell r="G74">
            <v>281500</v>
          </cell>
          <cell r="H74">
            <v>164808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 t="str">
            <v>E260050</v>
          </cell>
        </row>
        <row r="75">
          <cell r="A75" t="str">
            <v>Приобретение проволоки для пломбирования</v>
          </cell>
          <cell r="B75" t="str">
            <v>1.1.70</v>
          </cell>
          <cell r="C75" t="str">
            <v>м</v>
          </cell>
          <cell r="D75">
            <v>82500</v>
          </cell>
          <cell r="E75">
            <v>184050.5</v>
          </cell>
          <cell r="F75">
            <v>0</v>
          </cell>
          <cell r="G75">
            <v>172200</v>
          </cell>
          <cell r="H75">
            <v>45903.12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str">
            <v>E320040</v>
          </cell>
        </row>
        <row r="76">
          <cell r="A76" t="str">
            <v>Опора деревянная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Опора деревянная 9 метр</v>
          </cell>
          <cell r="B77" t="str">
            <v>1.1.71</v>
          </cell>
          <cell r="C77" t="str">
            <v>шт</v>
          </cell>
          <cell r="D77">
            <v>1200</v>
          </cell>
          <cell r="E77">
            <v>1177</v>
          </cell>
          <cell r="F77">
            <v>3</v>
          </cell>
          <cell r="G77">
            <v>90</v>
          </cell>
          <cell r="H77">
            <v>1738</v>
          </cell>
          <cell r="I77">
            <v>-23</v>
          </cell>
          <cell r="J77">
            <v>0</v>
          </cell>
          <cell r="K77">
            <v>0</v>
          </cell>
          <cell r="L77">
            <v>0</v>
          </cell>
          <cell r="M77" t="str">
            <v>1174-E040560, 3-E040560A</v>
          </cell>
        </row>
        <row r="78">
          <cell r="A78" t="str">
            <v>Опора деревянная 10 метр</v>
          </cell>
          <cell r="B78" t="str">
            <v>1.1.72</v>
          </cell>
          <cell r="C78" t="str">
            <v>шт</v>
          </cell>
          <cell r="D78">
            <v>1000</v>
          </cell>
          <cell r="E78">
            <v>1157</v>
          </cell>
          <cell r="F78">
            <v>4</v>
          </cell>
          <cell r="G78">
            <v>133</v>
          </cell>
          <cell r="H78">
            <v>666</v>
          </cell>
          <cell r="I78">
            <v>157</v>
          </cell>
          <cell r="J78">
            <v>0</v>
          </cell>
          <cell r="K78">
            <v>0</v>
          </cell>
          <cell r="L78">
            <v>0</v>
          </cell>
          <cell r="M78" t="str">
            <v>1153-E040562, 4-E040562A</v>
          </cell>
        </row>
        <row r="79">
          <cell r="A79" t="str">
            <v>Кабель ОСБ 35 кВ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 t="str">
            <v>ОСБ 3x120</v>
          </cell>
          <cell r="B80" t="str">
            <v>1.1.73</v>
          </cell>
          <cell r="C80" t="str">
            <v>м</v>
          </cell>
          <cell r="D80">
            <v>100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-100</v>
          </cell>
          <cell r="J80">
            <v>0</v>
          </cell>
          <cell r="K80">
            <v>0</v>
          </cell>
          <cell r="L80">
            <v>0</v>
          </cell>
          <cell r="M80" t="str">
            <v>E010030</v>
          </cell>
        </row>
        <row r="81">
          <cell r="A81" t="str">
            <v>ОСБ 3x150</v>
          </cell>
          <cell r="B81" t="str">
            <v>1.1.74</v>
          </cell>
          <cell r="C81" t="str">
            <v>м</v>
          </cell>
          <cell r="D81">
            <v>350</v>
          </cell>
          <cell r="E81">
            <v>120</v>
          </cell>
          <cell r="F81">
            <v>0</v>
          </cell>
          <cell r="G81">
            <v>0</v>
          </cell>
          <cell r="H81">
            <v>177</v>
          </cell>
          <cell r="I81">
            <v>-230</v>
          </cell>
          <cell r="J81">
            <v>0</v>
          </cell>
          <cell r="K81">
            <v>0</v>
          </cell>
          <cell r="L81">
            <v>0</v>
          </cell>
          <cell r="M81" t="str">
            <v>E010040</v>
          </cell>
        </row>
        <row r="82">
          <cell r="A82" t="str">
            <v>Трансформаторное масло ВГ или Т-1500</v>
          </cell>
          <cell r="B82" t="str">
            <v>1.1.75</v>
          </cell>
          <cell r="C82" t="str">
            <v>т</v>
          </cell>
          <cell r="D82">
            <v>180</v>
          </cell>
          <cell r="E82">
            <v>102.336</v>
          </cell>
          <cell r="F82">
            <v>28.343</v>
          </cell>
          <cell r="G82">
            <v>42.929000000000002</v>
          </cell>
          <cell r="H82">
            <v>487.02339999999998</v>
          </cell>
          <cell r="I82">
            <v>-77.664000000000001</v>
          </cell>
          <cell r="J82">
            <v>0</v>
          </cell>
          <cell r="K82">
            <v>0</v>
          </cell>
          <cell r="L82">
            <v>0</v>
          </cell>
          <cell r="M82" t="str">
            <v>73.638-E310010, 21.979-E310010A, 0.354-E310011, 6.364-E310020A</v>
          </cell>
        </row>
        <row r="83">
          <cell r="A83" t="str">
            <v>Неизолированный провод АС</v>
          </cell>
          <cell r="B83" t="str">
            <v>1.1.76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Неизолированный провод 0.4 кВ А-25</v>
          </cell>
          <cell r="B84" t="str">
            <v>1.1.77</v>
          </cell>
          <cell r="C84" t="str">
            <v>кг</v>
          </cell>
          <cell r="D84">
            <v>1000</v>
          </cell>
          <cell r="E84">
            <v>12168.4164</v>
          </cell>
          <cell r="F84">
            <v>11.764000000000001</v>
          </cell>
          <cell r="G84">
            <v>4657.9098320000003</v>
          </cell>
          <cell r="H84">
            <v>7329.72</v>
          </cell>
          <cell r="I84">
            <v>11168.4164</v>
          </cell>
          <cell r="J84">
            <v>178947.3</v>
          </cell>
          <cell r="K84" t="str">
            <v>մ</v>
          </cell>
          <cell r="L84">
            <v>6.8000000000000005E-2</v>
          </cell>
          <cell r="M84" t="str">
            <v>173-E030221A, 178774.3-E030221</v>
          </cell>
        </row>
        <row r="85">
          <cell r="A85" t="str">
            <v>Неизолированный провод 0.4 кВ А-35</v>
          </cell>
          <cell r="B85" t="str">
            <v>1.1.78</v>
          </cell>
          <cell r="C85" t="str">
            <v>кг</v>
          </cell>
          <cell r="D85">
            <v>3100</v>
          </cell>
          <cell r="E85">
            <v>7350.1739399999997</v>
          </cell>
          <cell r="F85">
            <v>2.375</v>
          </cell>
          <cell r="G85">
            <v>895.87394000000006</v>
          </cell>
          <cell r="H85">
            <v>16487.441899999998</v>
          </cell>
          <cell r="I85">
            <v>4250.1739399999997</v>
          </cell>
          <cell r="J85">
            <v>77370.251999999993</v>
          </cell>
          <cell r="K85" t="str">
            <v>մ</v>
          </cell>
          <cell r="L85">
            <v>9.5000000000000001E-2</v>
          </cell>
          <cell r="M85" t="str">
            <v>25-E030231A, 77345.25-E030231</v>
          </cell>
        </row>
        <row r="86">
          <cell r="A86" t="str">
            <v>Неизолированный провод  0.4 кВ А-50</v>
          </cell>
          <cell r="B86" t="str">
            <v>1.1.79</v>
          </cell>
          <cell r="C86" t="str">
            <v>кг</v>
          </cell>
          <cell r="D86">
            <v>3000</v>
          </cell>
          <cell r="E86">
            <v>3966.0322720000004</v>
          </cell>
          <cell r="F86">
            <v>32.64</v>
          </cell>
          <cell r="G86">
            <v>1041.624</v>
          </cell>
          <cell r="H86">
            <v>4393.3440000000001</v>
          </cell>
          <cell r="I86">
            <v>966.03227200000038</v>
          </cell>
          <cell r="J86">
            <v>29162.002</v>
          </cell>
          <cell r="K86" t="str">
            <v>մ</v>
          </cell>
          <cell r="L86">
            <v>0.13600000000000001</v>
          </cell>
          <cell r="M86" t="str">
            <v>240-E030241A, 28922-E030241</v>
          </cell>
        </row>
        <row r="87">
          <cell r="A87" t="str">
            <v>Неизолированный провод 0.4 кВ А-70</v>
          </cell>
          <cell r="B87" t="str">
            <v>1.1.80</v>
          </cell>
          <cell r="C87" t="str">
            <v>кг</v>
          </cell>
          <cell r="D87">
            <v>850.5</v>
          </cell>
          <cell r="E87">
            <v>4695.1971440000007</v>
          </cell>
          <cell r="F87">
            <v>38.200000000000003</v>
          </cell>
          <cell r="G87">
            <v>1178.6610000000001</v>
          </cell>
          <cell r="H87">
            <v>844.98400000000004</v>
          </cell>
          <cell r="I87">
            <v>3844.6971440000007</v>
          </cell>
          <cell r="J87">
            <v>24582.184000000001</v>
          </cell>
          <cell r="K87" t="str">
            <v>մ</v>
          </cell>
          <cell r="L87">
            <v>0.191</v>
          </cell>
          <cell r="M87" t="str">
            <v>200-E030251A, 24382.184-E030251</v>
          </cell>
        </row>
        <row r="88">
          <cell r="A88" t="str">
            <v>Неизолированный провод 10 кВ АС-25</v>
          </cell>
          <cell r="B88" t="str">
            <v>1.1.81</v>
          </cell>
          <cell r="C88" t="str">
            <v>кг</v>
          </cell>
          <cell r="D88">
            <v>5000</v>
          </cell>
          <cell r="E88">
            <v>4447.9497599999995</v>
          </cell>
          <cell r="F88">
            <v>0</v>
          </cell>
          <cell r="G88">
            <v>392.31375999999995</v>
          </cell>
          <cell r="H88">
            <v>2612.3501200000001</v>
          </cell>
          <cell r="I88">
            <v>-552.05024000000049</v>
          </cell>
          <cell r="J88">
            <v>48347.28</v>
          </cell>
          <cell r="K88" t="str">
            <v>մ</v>
          </cell>
          <cell r="L88">
            <v>9.1999999999999998E-2</v>
          </cell>
          <cell r="M88" t="str">
            <v>E030261</v>
          </cell>
        </row>
        <row r="89">
          <cell r="A89" t="str">
            <v>Неизолированный провод 10 кВ АС-35</v>
          </cell>
          <cell r="B89" t="str">
            <v>1.1.82</v>
          </cell>
          <cell r="C89" t="str">
            <v>кг</v>
          </cell>
          <cell r="D89">
            <v>11200</v>
          </cell>
          <cell r="E89">
            <v>14403</v>
          </cell>
          <cell r="F89">
            <v>0</v>
          </cell>
          <cell r="G89">
            <v>8124.15</v>
          </cell>
          <cell r="H89">
            <v>6161.8946999999998</v>
          </cell>
          <cell r="I89">
            <v>3203</v>
          </cell>
          <cell r="J89">
            <v>96020</v>
          </cell>
          <cell r="K89" t="str">
            <v>մ</v>
          </cell>
          <cell r="L89">
            <v>0.15</v>
          </cell>
          <cell r="M89" t="str">
            <v>E030271</v>
          </cell>
        </row>
        <row r="90">
          <cell r="A90" t="str">
            <v>Неизолированный провод 10 кВ АС-50</v>
          </cell>
          <cell r="B90" t="str">
            <v>1.1.83</v>
          </cell>
          <cell r="C90" t="str">
            <v>кг</v>
          </cell>
          <cell r="D90">
            <v>10200</v>
          </cell>
          <cell r="E90">
            <v>15102.413480000001</v>
          </cell>
          <cell r="F90">
            <v>300.4778</v>
          </cell>
          <cell r="G90">
            <v>11027.94</v>
          </cell>
          <cell r="H90">
            <v>6383.6596319999999</v>
          </cell>
          <cell r="I90">
            <v>4902.4134800000011</v>
          </cell>
          <cell r="J90">
            <v>77053.13</v>
          </cell>
          <cell r="K90" t="str">
            <v>մ</v>
          </cell>
          <cell r="L90">
            <v>0.19600000000000001</v>
          </cell>
          <cell r="M90" t="str">
            <v>1533.05-E030281A , 75520.08-E030281</v>
          </cell>
        </row>
        <row r="91">
          <cell r="A91" t="str">
            <v>Неизолированный провод 10 кВ АС-70</v>
          </cell>
          <cell r="B91" t="str">
            <v>1.1.84</v>
          </cell>
          <cell r="C91" t="str">
            <v>кг</v>
          </cell>
          <cell r="D91">
            <v>1871.3</v>
          </cell>
          <cell r="E91">
            <v>13176.55075</v>
          </cell>
          <cell r="F91">
            <v>316.04100000000005</v>
          </cell>
          <cell r="G91">
            <v>4504.335</v>
          </cell>
          <cell r="H91">
            <v>3249.6585000000005</v>
          </cell>
          <cell r="I91">
            <v>11305.250750000001</v>
          </cell>
          <cell r="J91">
            <v>47914.729999999996</v>
          </cell>
          <cell r="K91" t="str">
            <v>մ</v>
          </cell>
          <cell r="L91">
            <v>0.27500000000000002</v>
          </cell>
          <cell r="M91" t="str">
            <v>1149.24-E030291A , 46765.49-E030291</v>
          </cell>
        </row>
        <row r="92">
          <cell r="A92" t="str">
            <v>Изолированный провод АПВ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A93" t="str">
            <v>Изолированный провод 0.4 кВ АПВ-10</v>
          </cell>
          <cell r="B93" t="str">
            <v>1.1.85</v>
          </cell>
          <cell r="C93" t="str">
            <v>км</v>
          </cell>
          <cell r="D93">
            <v>10</v>
          </cell>
          <cell r="E93">
            <v>409.39100000000002</v>
          </cell>
          <cell r="F93">
            <v>0</v>
          </cell>
          <cell r="G93">
            <v>250.31700000000001</v>
          </cell>
          <cell r="H93">
            <v>728.39</v>
          </cell>
          <cell r="I93">
            <v>399.39100000000002</v>
          </cell>
          <cell r="J93">
            <v>409391</v>
          </cell>
          <cell r="K93" t="str">
            <v>մ</v>
          </cell>
          <cell r="L93">
            <v>1000</v>
          </cell>
          <cell r="M93" t="str">
            <v>E030420</v>
          </cell>
        </row>
        <row r="94">
          <cell r="A94" t="str">
            <v>Изолированный провод 0.4 кВ АПВ-16</v>
          </cell>
          <cell r="B94" t="str">
            <v>1.1.86</v>
          </cell>
          <cell r="C94" t="str">
            <v>км</v>
          </cell>
          <cell r="D94">
            <v>50</v>
          </cell>
          <cell r="E94">
            <v>129.13499999999999</v>
          </cell>
          <cell r="F94">
            <v>0</v>
          </cell>
          <cell r="G94">
            <v>66.543999999999997</v>
          </cell>
          <cell r="H94">
            <v>216.62711999999999</v>
          </cell>
          <cell r="I94">
            <v>79.134999999999991</v>
          </cell>
          <cell r="J94">
            <v>129135</v>
          </cell>
          <cell r="K94" t="str">
            <v>մ</v>
          </cell>
          <cell r="L94">
            <v>1000</v>
          </cell>
          <cell r="M94" t="str">
            <v>E030430</v>
          </cell>
        </row>
        <row r="95">
          <cell r="A95" t="str">
            <v>Изолированный провод 0.4 кВ  АПВ 25</v>
          </cell>
          <cell r="B95" t="str">
            <v>1.1.87</v>
          </cell>
          <cell r="C95" t="str">
            <v>км</v>
          </cell>
          <cell r="D95">
            <v>15</v>
          </cell>
          <cell r="E95">
            <v>36.435000000000002</v>
          </cell>
          <cell r="F95">
            <v>0</v>
          </cell>
          <cell r="G95">
            <v>21.224</v>
          </cell>
          <cell r="H95">
            <v>20.793759999999999</v>
          </cell>
          <cell r="I95">
            <v>21.435000000000002</v>
          </cell>
          <cell r="J95">
            <v>36435</v>
          </cell>
          <cell r="K95" t="str">
            <v>մ</v>
          </cell>
          <cell r="L95">
            <v>1000</v>
          </cell>
          <cell r="M95" t="str">
            <v>E030440</v>
          </cell>
        </row>
        <row r="96">
          <cell r="A96" t="str">
            <v>Изолированный провод 0.4 кВ  АПВ 35</v>
          </cell>
          <cell r="B96" t="str">
            <v>1.1.88</v>
          </cell>
          <cell r="C96" t="str">
            <v>км</v>
          </cell>
          <cell r="D96">
            <v>8</v>
          </cell>
          <cell r="E96">
            <v>12.484999999999999</v>
          </cell>
          <cell r="F96">
            <v>0</v>
          </cell>
          <cell r="G96">
            <v>10.406000000000001</v>
          </cell>
          <cell r="H96">
            <v>2.9220000000000002</v>
          </cell>
          <cell r="I96">
            <v>4.4849999999999994</v>
          </cell>
          <cell r="J96">
            <v>12485</v>
          </cell>
          <cell r="K96" t="str">
            <v>մ</v>
          </cell>
          <cell r="L96">
            <v>1000</v>
          </cell>
          <cell r="M96" t="str">
            <v>E030450</v>
          </cell>
        </row>
        <row r="97">
          <cell r="A97" t="str">
            <v>Изолированный провод 0.4 кВ  АПВ 50</v>
          </cell>
          <cell r="B97" t="str">
            <v>1.1.89</v>
          </cell>
          <cell r="C97" t="str">
            <v>км</v>
          </cell>
          <cell r="D97">
            <v>5</v>
          </cell>
          <cell r="E97">
            <v>9.3030000000000008</v>
          </cell>
          <cell r="F97">
            <v>0</v>
          </cell>
          <cell r="G97">
            <v>6.18</v>
          </cell>
          <cell r="H97">
            <v>4.6280000000000001</v>
          </cell>
          <cell r="I97">
            <v>4.3030000000000008</v>
          </cell>
          <cell r="J97">
            <v>9303</v>
          </cell>
          <cell r="K97" t="str">
            <v>մ</v>
          </cell>
          <cell r="L97">
            <v>1000</v>
          </cell>
          <cell r="M97" t="str">
            <v>E030460</v>
          </cell>
        </row>
        <row r="98">
          <cell r="A98" t="str">
            <v>Изолированный провод 0.4 кВ АПВ 70</v>
          </cell>
          <cell r="B98" t="str">
            <v>1.1.90</v>
          </cell>
          <cell r="C98" t="str">
            <v>км</v>
          </cell>
          <cell r="D98">
            <v>5</v>
          </cell>
          <cell r="E98">
            <v>14.105</v>
          </cell>
          <cell r="F98">
            <v>0</v>
          </cell>
          <cell r="G98">
            <v>8.0250000000000004</v>
          </cell>
          <cell r="H98">
            <v>5.6059999999999999</v>
          </cell>
          <cell r="I98">
            <v>9.1050000000000004</v>
          </cell>
          <cell r="J98">
            <v>14105</v>
          </cell>
          <cell r="K98" t="str">
            <v>մ</v>
          </cell>
          <cell r="L98">
            <v>1000</v>
          </cell>
          <cell r="M98" t="str">
            <v>E030470</v>
          </cell>
        </row>
        <row r="99">
          <cell r="A99" t="str">
            <v>Провода СИП-2 0,4 кВ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СИП-2-3x70+54.6</v>
          </cell>
          <cell r="B100" t="str">
            <v>1.1.91</v>
          </cell>
          <cell r="C100" t="str">
            <v>км</v>
          </cell>
          <cell r="D100">
            <v>6</v>
          </cell>
          <cell r="E100">
            <v>12.237</v>
          </cell>
          <cell r="F100">
            <v>0</v>
          </cell>
          <cell r="G100">
            <v>3.645</v>
          </cell>
          <cell r="H100">
            <v>20.671340000000001</v>
          </cell>
          <cell r="I100">
            <v>6.2370000000000001</v>
          </cell>
          <cell r="J100">
            <v>12237</v>
          </cell>
          <cell r="K100" t="str">
            <v>մ</v>
          </cell>
          <cell r="L100">
            <v>1000</v>
          </cell>
          <cell r="M100" t="str">
            <v>E030790</v>
          </cell>
        </row>
        <row r="101">
          <cell r="A101" t="str">
            <v>СИП-2-3x50+54.6</v>
          </cell>
          <cell r="B101" t="str">
            <v>1.1.92</v>
          </cell>
          <cell r="C101" t="str">
            <v>км</v>
          </cell>
          <cell r="D101">
            <v>11.5</v>
          </cell>
          <cell r="E101">
            <v>14.530520000000001</v>
          </cell>
          <cell r="F101">
            <v>0</v>
          </cell>
          <cell r="G101">
            <v>0</v>
          </cell>
          <cell r="H101">
            <v>49.874299999999998</v>
          </cell>
          <cell r="I101">
            <v>3.030520000000001</v>
          </cell>
          <cell r="J101">
            <v>14530.52</v>
          </cell>
          <cell r="K101" t="str">
            <v>մ</v>
          </cell>
          <cell r="L101">
            <v>1000</v>
          </cell>
          <cell r="M101" t="str">
            <v>E030780</v>
          </cell>
        </row>
        <row r="102">
          <cell r="A102" t="str">
            <v>СИП-2-3x35+54.6</v>
          </cell>
          <cell r="B102" t="str">
            <v>1.1.93</v>
          </cell>
          <cell r="C102" t="str">
            <v>км</v>
          </cell>
          <cell r="D102">
            <v>5.5</v>
          </cell>
          <cell r="E102">
            <v>44.311999999999998</v>
          </cell>
          <cell r="F102">
            <v>0</v>
          </cell>
          <cell r="G102">
            <v>25.420999999999999</v>
          </cell>
          <cell r="H102">
            <v>72.194800000000001</v>
          </cell>
          <cell r="I102">
            <v>38.811999999999998</v>
          </cell>
          <cell r="J102">
            <v>44312</v>
          </cell>
          <cell r="K102" t="str">
            <v>մ</v>
          </cell>
          <cell r="L102">
            <v>1000</v>
          </cell>
          <cell r="M102" t="str">
            <v>E030770</v>
          </cell>
        </row>
        <row r="103">
          <cell r="A103" t="str">
            <v>СИП-2-3x25+54.6</v>
          </cell>
          <cell r="B103" t="str">
            <v>1.1.94</v>
          </cell>
          <cell r="C103" t="str">
            <v>км</v>
          </cell>
          <cell r="D103">
            <v>4.5</v>
          </cell>
          <cell r="E103">
            <v>63.521999999999998</v>
          </cell>
          <cell r="F103">
            <v>0</v>
          </cell>
          <cell r="G103">
            <v>50.837000000000003</v>
          </cell>
          <cell r="H103">
            <v>17.1568</v>
          </cell>
          <cell r="I103">
            <v>59.021999999999998</v>
          </cell>
          <cell r="J103">
            <v>63522</v>
          </cell>
          <cell r="K103" t="str">
            <v>մ</v>
          </cell>
          <cell r="L103">
            <v>1000</v>
          </cell>
          <cell r="M103" t="str">
            <v>E030760</v>
          </cell>
        </row>
        <row r="104">
          <cell r="A104" t="str">
            <v>СИП-2-3x16+25</v>
          </cell>
          <cell r="B104" t="str">
            <v>1.1.95</v>
          </cell>
          <cell r="C104" t="str">
            <v>км</v>
          </cell>
          <cell r="D104">
            <v>3</v>
          </cell>
          <cell r="E104">
            <v>14.788</v>
          </cell>
          <cell r="F104">
            <v>0</v>
          </cell>
          <cell r="G104">
            <v>0.65600000000000003</v>
          </cell>
          <cell r="H104">
            <v>32.167211000000002</v>
          </cell>
          <cell r="I104">
            <v>11.788</v>
          </cell>
          <cell r="J104">
            <v>14788</v>
          </cell>
          <cell r="K104" t="str">
            <v>մ</v>
          </cell>
          <cell r="L104">
            <v>1000</v>
          </cell>
          <cell r="M104" t="str">
            <v>14413-E030798 , 375-E030794</v>
          </cell>
        </row>
        <row r="105">
          <cell r="A105" t="str">
            <v xml:space="preserve">СИП-2-2x16 </v>
          </cell>
          <cell r="B105" t="str">
            <v>1.1.96</v>
          </cell>
          <cell r="C105" t="str">
            <v>км</v>
          </cell>
          <cell r="D105">
            <v>2.5</v>
          </cell>
          <cell r="E105">
            <v>11.351299999999998</v>
          </cell>
          <cell r="F105">
            <v>0</v>
          </cell>
          <cell r="G105">
            <v>0</v>
          </cell>
          <cell r="H105">
            <v>74.736400000000003</v>
          </cell>
          <cell r="I105">
            <v>8.8512999999999984</v>
          </cell>
          <cell r="J105">
            <v>11351.3</v>
          </cell>
          <cell r="K105" t="str">
            <v>մ</v>
          </cell>
          <cell r="L105">
            <v>1000</v>
          </cell>
          <cell r="M105" t="str">
            <v>E030793</v>
          </cell>
        </row>
        <row r="106">
          <cell r="A106" t="str">
            <v>0.4кВ СИП арматура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Металическая лента F 2007 (20х0,7х1000)  или аналог</v>
          </cell>
          <cell r="B107" t="str">
            <v>1.1.97</v>
          </cell>
          <cell r="C107" t="str">
            <v>м</v>
          </cell>
          <cell r="D107">
            <v>6500</v>
          </cell>
          <cell r="E107">
            <v>10340</v>
          </cell>
          <cell r="F107">
            <v>0</v>
          </cell>
          <cell r="G107">
            <v>4381</v>
          </cell>
          <cell r="H107">
            <v>11450</v>
          </cell>
          <cell r="I107">
            <v>3840</v>
          </cell>
          <cell r="J107">
            <v>0</v>
          </cell>
          <cell r="K107">
            <v>0</v>
          </cell>
          <cell r="L107">
            <v>0</v>
          </cell>
          <cell r="M107" t="str">
            <v>9659-E243018,681- E243019</v>
          </cell>
        </row>
        <row r="108">
          <cell r="A108" t="str">
            <v>Скрепа А 20 для ленты металической</v>
          </cell>
          <cell r="B108" t="str">
            <v>1.1.98</v>
          </cell>
          <cell r="C108" t="str">
            <v>шт</v>
          </cell>
          <cell r="D108">
            <v>19500</v>
          </cell>
          <cell r="E108">
            <v>27078</v>
          </cell>
          <cell r="F108">
            <v>0</v>
          </cell>
          <cell r="G108">
            <v>21450</v>
          </cell>
          <cell r="H108">
            <v>13181</v>
          </cell>
          <cell r="I108">
            <v>7578</v>
          </cell>
          <cell r="J108">
            <v>0</v>
          </cell>
          <cell r="K108">
            <v>0</v>
          </cell>
          <cell r="L108">
            <v>0</v>
          </cell>
          <cell r="M108" t="str">
            <v>26927-E242890, 151-E242891</v>
          </cell>
        </row>
        <row r="109">
          <cell r="A109" t="str">
            <v>Комплект промежуточной подвески ES 1500 или аналог</v>
          </cell>
          <cell r="B109" t="str">
            <v>1.1.99</v>
          </cell>
          <cell r="C109" t="str">
            <v>шт</v>
          </cell>
          <cell r="D109">
            <v>7800</v>
          </cell>
          <cell r="E109">
            <v>15908</v>
          </cell>
          <cell r="F109">
            <v>0</v>
          </cell>
          <cell r="G109">
            <v>14602</v>
          </cell>
          <cell r="H109">
            <v>2088</v>
          </cell>
          <cell r="I109">
            <v>8108</v>
          </cell>
          <cell r="J109">
            <v>0</v>
          </cell>
          <cell r="K109">
            <v>0</v>
          </cell>
          <cell r="L109">
            <v>0</v>
          </cell>
          <cell r="M109" t="str">
            <v>E242856</v>
          </cell>
        </row>
        <row r="110">
          <cell r="A110" t="str">
            <v>Зажим поддерживающий PS 1500 или аналог</v>
          </cell>
          <cell r="B110" t="str">
            <v>1.1.100</v>
          </cell>
          <cell r="C110" t="str">
            <v>шт</v>
          </cell>
          <cell r="D110">
            <v>6500</v>
          </cell>
          <cell r="E110">
            <v>5120</v>
          </cell>
          <cell r="F110">
            <v>0</v>
          </cell>
          <cell r="G110">
            <v>4195</v>
          </cell>
          <cell r="H110">
            <v>963</v>
          </cell>
          <cell r="I110">
            <v>-1380</v>
          </cell>
          <cell r="J110">
            <v>0</v>
          </cell>
          <cell r="K110">
            <v>0</v>
          </cell>
          <cell r="L110">
            <v>0</v>
          </cell>
          <cell r="M110" t="str">
            <v>E242841</v>
          </cell>
        </row>
        <row r="111">
          <cell r="A111" t="str">
            <v>Кронштейн анкерный СА 1500 или аналог</v>
          </cell>
          <cell r="B111" t="str">
            <v>1.1.101</v>
          </cell>
          <cell r="C111" t="str">
            <v>шт</v>
          </cell>
          <cell r="D111">
            <v>11800</v>
          </cell>
          <cell r="E111">
            <v>461</v>
          </cell>
          <cell r="F111">
            <v>0</v>
          </cell>
          <cell r="G111">
            <v>0</v>
          </cell>
          <cell r="H111">
            <v>187</v>
          </cell>
          <cell r="I111">
            <v>-11339</v>
          </cell>
          <cell r="J111">
            <v>0</v>
          </cell>
          <cell r="K111">
            <v>0</v>
          </cell>
          <cell r="L111">
            <v>0</v>
          </cell>
          <cell r="M111" t="str">
            <v>E242898</v>
          </cell>
        </row>
        <row r="112">
          <cell r="A112" t="str">
            <v>Кронштейн CA 16 или аналог</v>
          </cell>
          <cell r="B112" t="str">
            <v>1.1.102</v>
          </cell>
          <cell r="C112" t="str">
            <v>шт</v>
          </cell>
          <cell r="D112">
            <v>1690</v>
          </cell>
          <cell r="E112">
            <v>4271</v>
          </cell>
          <cell r="F112">
            <v>0</v>
          </cell>
          <cell r="G112">
            <v>3483</v>
          </cell>
          <cell r="H112">
            <v>170</v>
          </cell>
          <cell r="I112">
            <v>2581</v>
          </cell>
          <cell r="J112">
            <v>0</v>
          </cell>
          <cell r="K112">
            <v>0</v>
          </cell>
          <cell r="L112">
            <v>0</v>
          </cell>
          <cell r="M112" t="str">
            <v>E242900</v>
          </cell>
        </row>
        <row r="113">
          <cell r="A113" t="str">
            <v>Натяжной зажим РА 1500 или аналог (сечение нулевой жилы 54,6мм2 )</v>
          </cell>
          <cell r="B113" t="str">
            <v>1.1.103</v>
          </cell>
          <cell r="C113" t="str">
            <v>шт</v>
          </cell>
          <cell r="D113">
            <v>13000</v>
          </cell>
          <cell r="E113">
            <v>21595</v>
          </cell>
          <cell r="F113">
            <v>0</v>
          </cell>
          <cell r="G113">
            <v>19924</v>
          </cell>
          <cell r="H113">
            <v>6158</v>
          </cell>
          <cell r="I113">
            <v>8595</v>
          </cell>
          <cell r="J113">
            <v>0</v>
          </cell>
          <cell r="K113">
            <v>0</v>
          </cell>
          <cell r="L113">
            <v>0</v>
          </cell>
          <cell r="M113" t="str">
            <v>E242844</v>
          </cell>
        </row>
        <row r="114">
          <cell r="A114" t="str">
            <v>Натяжной зажим РА 25 или аналог</v>
          </cell>
          <cell r="B114" t="str">
            <v>1.1.104</v>
          </cell>
          <cell r="C114" t="str">
            <v>шт</v>
          </cell>
          <cell r="D114">
            <v>6500</v>
          </cell>
          <cell r="E114">
            <v>12074</v>
          </cell>
          <cell r="F114">
            <v>0</v>
          </cell>
          <cell r="G114">
            <v>9258</v>
          </cell>
          <cell r="H114">
            <v>2908</v>
          </cell>
          <cell r="I114">
            <v>5574</v>
          </cell>
          <cell r="J114">
            <v>0</v>
          </cell>
          <cell r="K114">
            <v>0</v>
          </cell>
          <cell r="L114">
            <v>0</v>
          </cell>
          <cell r="M114" t="str">
            <v>E242824</v>
          </cell>
        </row>
        <row r="115">
          <cell r="A115" t="str">
            <v>Изолированный герметичный зажим FIDOS 35-150/35-150 или аналог (СИП-СИП)</v>
          </cell>
          <cell r="B115" t="str">
            <v>1.1.105</v>
          </cell>
          <cell r="C115" t="str">
            <v>шт</v>
          </cell>
          <cell r="D115">
            <v>2600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-2600</v>
          </cell>
          <cell r="J115">
            <v>0</v>
          </cell>
          <cell r="K115">
            <v>0</v>
          </cell>
          <cell r="L115">
            <v>0</v>
          </cell>
          <cell r="M115" t="str">
            <v>E242833</v>
          </cell>
        </row>
        <row r="116">
          <cell r="A116" t="str">
            <v>Изолированный герметичный зажим FIDOS 16-25/35-70 или аналог (СИП-СИП)</v>
          </cell>
          <cell r="B116" t="str">
            <v>1.1.106</v>
          </cell>
          <cell r="C116" t="str">
            <v>шт</v>
          </cell>
          <cell r="D116">
            <v>5200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-5200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Герметичный изолированный зажим NF 25-150 или аналог (СИП-неиз)</v>
          </cell>
          <cell r="B117" t="str">
            <v>1.1.107</v>
          </cell>
          <cell r="C117" t="str">
            <v>шт</v>
          </cell>
          <cell r="D117">
            <v>2600</v>
          </cell>
          <cell r="E117">
            <v>4213</v>
          </cell>
          <cell r="F117">
            <v>0</v>
          </cell>
          <cell r="G117">
            <v>3487</v>
          </cell>
          <cell r="H117">
            <v>930</v>
          </cell>
          <cell r="I117">
            <v>1613</v>
          </cell>
          <cell r="J117">
            <v>0</v>
          </cell>
          <cell r="K117">
            <v>0</v>
          </cell>
          <cell r="L117">
            <v>0</v>
          </cell>
          <cell r="M117" t="str">
            <v>E242596</v>
          </cell>
        </row>
        <row r="118">
          <cell r="A118" t="str">
            <v>Герметичный изолированный зажим NF 2,5-150 или аналог (СИП-неиз)</v>
          </cell>
          <cell r="B118" t="str">
            <v>1.1.108</v>
          </cell>
          <cell r="C118" t="str">
            <v>шт</v>
          </cell>
          <cell r="D118">
            <v>2600</v>
          </cell>
          <cell r="E118">
            <v>42</v>
          </cell>
          <cell r="F118">
            <v>0</v>
          </cell>
          <cell r="G118">
            <v>0</v>
          </cell>
          <cell r="H118">
            <v>275</v>
          </cell>
          <cell r="I118">
            <v>-2558</v>
          </cell>
          <cell r="J118">
            <v>0</v>
          </cell>
          <cell r="K118">
            <v>0</v>
          </cell>
          <cell r="L118">
            <v>0</v>
          </cell>
          <cell r="M118" t="str">
            <v>E242595</v>
          </cell>
        </row>
        <row r="119">
          <cell r="A119" t="str">
            <v>Зажим для ЗП6</v>
          </cell>
          <cell r="B119" t="str">
            <v>1.1.109</v>
          </cell>
          <cell r="C119" t="str">
            <v>шт</v>
          </cell>
          <cell r="D119">
            <v>1400</v>
          </cell>
          <cell r="E119">
            <v>6282</v>
          </cell>
          <cell r="F119">
            <v>0</v>
          </cell>
          <cell r="G119">
            <v>5869</v>
          </cell>
          <cell r="H119">
            <v>1360</v>
          </cell>
          <cell r="I119">
            <v>4882</v>
          </cell>
          <cell r="J119">
            <v>0</v>
          </cell>
          <cell r="K119">
            <v>0</v>
          </cell>
          <cell r="L119">
            <v>0</v>
          </cell>
          <cell r="M119" t="str">
            <v>E243014</v>
          </cell>
        </row>
        <row r="120">
          <cell r="A120" t="str">
            <v>Зажим ПС-1-1</v>
          </cell>
          <cell r="B120" t="str">
            <v>1.1.110</v>
          </cell>
          <cell r="C120" t="str">
            <v>шт</v>
          </cell>
          <cell r="D120">
            <v>4300</v>
          </cell>
          <cell r="E120">
            <v>3307</v>
          </cell>
          <cell r="F120">
            <v>0</v>
          </cell>
          <cell r="G120">
            <v>3299</v>
          </cell>
          <cell r="H120">
            <v>70</v>
          </cell>
          <cell r="I120">
            <v>-993</v>
          </cell>
          <cell r="J120">
            <v>0</v>
          </cell>
          <cell r="K120">
            <v>0</v>
          </cell>
          <cell r="L120">
            <v>0</v>
          </cell>
          <cell r="M120" t="str">
            <v>E241670</v>
          </cell>
        </row>
        <row r="121">
          <cell r="A121" t="str">
            <v>Кабельный ремешок FKV 180/9 или аналог</v>
          </cell>
          <cell r="B121" t="str">
            <v>1.1.111</v>
          </cell>
          <cell r="C121" t="str">
            <v>шт</v>
          </cell>
          <cell r="D121">
            <v>11050</v>
          </cell>
          <cell r="E121">
            <v>12986</v>
          </cell>
          <cell r="F121">
            <v>0</v>
          </cell>
          <cell r="G121">
            <v>6134</v>
          </cell>
          <cell r="H121">
            <v>17847</v>
          </cell>
          <cell r="I121">
            <v>1936</v>
          </cell>
          <cell r="J121">
            <v>0</v>
          </cell>
          <cell r="K121">
            <v>0</v>
          </cell>
          <cell r="L121">
            <v>0</v>
          </cell>
          <cell r="M121" t="str">
            <v>E242883</v>
          </cell>
        </row>
        <row r="122">
          <cell r="A122" t="str">
            <v>Изолированные герметичные соединительные гильзы МJPT  16 или аналог</v>
          </cell>
          <cell r="B122" t="str">
            <v>1.1.112</v>
          </cell>
          <cell r="C122" t="str">
            <v>шт</v>
          </cell>
          <cell r="D122">
            <v>430</v>
          </cell>
          <cell r="E122">
            <v>505</v>
          </cell>
          <cell r="F122">
            <v>0</v>
          </cell>
          <cell r="G122">
            <v>450</v>
          </cell>
          <cell r="H122">
            <v>25</v>
          </cell>
          <cell r="I122">
            <v>75</v>
          </cell>
          <cell r="J122">
            <v>0</v>
          </cell>
          <cell r="K122">
            <v>0</v>
          </cell>
          <cell r="L122">
            <v>0</v>
          </cell>
          <cell r="M122" t="str">
            <v>E242678</v>
          </cell>
        </row>
        <row r="123">
          <cell r="A123" t="str">
            <v>Изолированные герметичные соединительные гильзы МJPT  25 или аналог</v>
          </cell>
          <cell r="B123" t="str">
            <v>1.1.113</v>
          </cell>
          <cell r="C123" t="str">
            <v>шт</v>
          </cell>
          <cell r="D123">
            <v>420</v>
          </cell>
          <cell r="E123">
            <v>373</v>
          </cell>
          <cell r="F123">
            <v>0</v>
          </cell>
          <cell r="G123">
            <v>310</v>
          </cell>
          <cell r="H123">
            <v>31</v>
          </cell>
          <cell r="I123">
            <v>-47</v>
          </cell>
          <cell r="J123">
            <v>0</v>
          </cell>
          <cell r="K123">
            <v>0</v>
          </cell>
          <cell r="L123">
            <v>0</v>
          </cell>
          <cell r="M123" t="str">
            <v>E242679</v>
          </cell>
        </row>
        <row r="124">
          <cell r="A124" t="str">
            <v>Изолированные герметичные соединительные гильзы МJPT  35 или аналог</v>
          </cell>
          <cell r="B124" t="str">
            <v>1.1.114</v>
          </cell>
          <cell r="C124" t="str">
            <v>шт</v>
          </cell>
          <cell r="D124">
            <v>450</v>
          </cell>
          <cell r="E124">
            <v>825</v>
          </cell>
          <cell r="F124">
            <v>0</v>
          </cell>
          <cell r="G124">
            <v>532</v>
          </cell>
          <cell r="H124">
            <v>224</v>
          </cell>
          <cell r="I124">
            <v>375</v>
          </cell>
          <cell r="J124">
            <v>0</v>
          </cell>
          <cell r="K124">
            <v>0</v>
          </cell>
          <cell r="L124">
            <v>0</v>
          </cell>
          <cell r="M124" t="str">
            <v>E242680</v>
          </cell>
        </row>
        <row r="125">
          <cell r="A125" t="str">
            <v>Изолированные герметичные соединительные гильзы МJPT  54N или аналог</v>
          </cell>
          <cell r="B125" t="str">
            <v>1.1.115</v>
          </cell>
          <cell r="C125" t="str">
            <v>шт</v>
          </cell>
          <cell r="D125">
            <v>1300</v>
          </cell>
          <cell r="E125">
            <v>2457</v>
          </cell>
          <cell r="F125">
            <v>0</v>
          </cell>
          <cell r="G125">
            <v>2304</v>
          </cell>
          <cell r="H125">
            <v>150</v>
          </cell>
          <cell r="I125">
            <v>1157</v>
          </cell>
          <cell r="J125">
            <v>0</v>
          </cell>
          <cell r="K125">
            <v>0</v>
          </cell>
          <cell r="L125">
            <v>0</v>
          </cell>
          <cell r="M125" t="str">
            <v>E242697</v>
          </cell>
        </row>
        <row r="126">
          <cell r="A126" t="str">
            <v>Изолированные герметичные соединительные гильзы МJPT  50 или аналог</v>
          </cell>
          <cell r="B126" t="str">
            <v>1.1.116</v>
          </cell>
          <cell r="C126" t="str">
            <v>шт</v>
          </cell>
          <cell r="D126">
            <v>470</v>
          </cell>
          <cell r="E126">
            <v>938</v>
          </cell>
          <cell r="F126">
            <v>0</v>
          </cell>
          <cell r="G126">
            <v>733</v>
          </cell>
          <cell r="H126">
            <v>200</v>
          </cell>
          <cell r="I126">
            <v>468</v>
          </cell>
          <cell r="J126">
            <v>0</v>
          </cell>
          <cell r="K126">
            <v>0</v>
          </cell>
          <cell r="L126">
            <v>0</v>
          </cell>
          <cell r="M126" t="str">
            <v>E242682</v>
          </cell>
        </row>
        <row r="127">
          <cell r="A127" t="str">
            <v>Изолированные герметичные соединительные гильзы МJPT  70 или аналог</v>
          </cell>
          <cell r="B127" t="str">
            <v>1.1.117</v>
          </cell>
          <cell r="C127" t="str">
            <v>шт</v>
          </cell>
          <cell r="D127">
            <v>260</v>
          </cell>
          <cell r="E127">
            <v>754</v>
          </cell>
          <cell r="F127">
            <v>0</v>
          </cell>
          <cell r="G127">
            <v>644</v>
          </cell>
          <cell r="H127">
            <v>99</v>
          </cell>
          <cell r="I127">
            <v>494</v>
          </cell>
          <cell r="J127">
            <v>0</v>
          </cell>
          <cell r="K127">
            <v>0</v>
          </cell>
          <cell r="L127">
            <v>0</v>
          </cell>
          <cell r="M127" t="str">
            <v>E242685</v>
          </cell>
        </row>
        <row r="128">
          <cell r="A128" t="str">
            <v>Изолированные герметичные наконечники CPTAU-16 или аналог</v>
          </cell>
          <cell r="B128" t="str">
            <v>1.1.118</v>
          </cell>
          <cell r="C128" t="str">
            <v>шт</v>
          </cell>
          <cell r="D128">
            <v>840</v>
          </cell>
          <cell r="E128">
            <v>413</v>
          </cell>
          <cell r="F128">
            <v>0</v>
          </cell>
          <cell r="G128">
            <v>0</v>
          </cell>
          <cell r="H128">
            <v>646</v>
          </cell>
          <cell r="I128">
            <v>-427</v>
          </cell>
          <cell r="J128">
            <v>0</v>
          </cell>
          <cell r="K128">
            <v>0</v>
          </cell>
          <cell r="L128">
            <v>0</v>
          </cell>
          <cell r="M128" t="str">
            <v>E242706</v>
          </cell>
        </row>
        <row r="129">
          <cell r="A129" t="str">
            <v>Изолированные герметичные наконечники CPTAU-25 или аналог</v>
          </cell>
          <cell r="B129" t="str">
            <v>1.1.119</v>
          </cell>
          <cell r="C129" t="str">
            <v>шт</v>
          </cell>
          <cell r="D129">
            <v>780</v>
          </cell>
          <cell r="E129">
            <v>1599</v>
          </cell>
          <cell r="F129">
            <v>0</v>
          </cell>
          <cell r="G129">
            <v>1071</v>
          </cell>
          <cell r="H129">
            <v>207</v>
          </cell>
          <cell r="I129">
            <v>819</v>
          </cell>
          <cell r="J129">
            <v>0</v>
          </cell>
          <cell r="K129">
            <v>0</v>
          </cell>
          <cell r="L129">
            <v>0</v>
          </cell>
          <cell r="M129" t="str">
            <v>E242708</v>
          </cell>
        </row>
        <row r="130">
          <cell r="A130" t="str">
            <v>Изолированные герметичные наконечники CPTAU-35 или аналог</v>
          </cell>
          <cell r="B130" t="str">
            <v>1.1.120</v>
          </cell>
          <cell r="C130" t="str">
            <v>шт</v>
          </cell>
          <cell r="D130">
            <v>260</v>
          </cell>
          <cell r="E130">
            <v>560</v>
          </cell>
          <cell r="F130">
            <v>0</v>
          </cell>
          <cell r="G130">
            <v>219</v>
          </cell>
          <cell r="H130">
            <v>214</v>
          </cell>
          <cell r="I130">
            <v>300</v>
          </cell>
          <cell r="J130">
            <v>0</v>
          </cell>
          <cell r="K130">
            <v>0</v>
          </cell>
          <cell r="L130">
            <v>0</v>
          </cell>
          <cell r="M130" t="str">
            <v>E242710</v>
          </cell>
        </row>
        <row r="131">
          <cell r="A131" t="str">
            <v>Изолированные герметичные наконечники CPTAU-50 или аналог</v>
          </cell>
          <cell r="B131" t="str">
            <v>1.1.121</v>
          </cell>
          <cell r="C131" t="str">
            <v>шт</v>
          </cell>
          <cell r="D131">
            <v>180</v>
          </cell>
          <cell r="E131">
            <v>237</v>
          </cell>
          <cell r="F131">
            <v>0</v>
          </cell>
          <cell r="G131">
            <v>81</v>
          </cell>
          <cell r="H131">
            <v>186</v>
          </cell>
          <cell r="I131">
            <v>57</v>
          </cell>
          <cell r="J131">
            <v>0</v>
          </cell>
          <cell r="K131">
            <v>0</v>
          </cell>
          <cell r="L131">
            <v>0</v>
          </cell>
          <cell r="M131" t="str">
            <v>E242711</v>
          </cell>
        </row>
        <row r="132">
          <cell r="A132" t="str">
            <v>Изолированные герметичные наконечники CPTAU-54N или аналог</v>
          </cell>
          <cell r="B132" t="str">
            <v>1.1.122</v>
          </cell>
          <cell r="C132" t="str">
            <v>шт</v>
          </cell>
          <cell r="D132">
            <v>1560</v>
          </cell>
          <cell r="E132">
            <v>3894</v>
          </cell>
          <cell r="F132">
            <v>0</v>
          </cell>
          <cell r="G132">
            <v>3536</v>
          </cell>
          <cell r="H132">
            <v>218</v>
          </cell>
          <cell r="I132">
            <v>2334</v>
          </cell>
          <cell r="J132">
            <v>0</v>
          </cell>
          <cell r="K132">
            <v>0</v>
          </cell>
          <cell r="L132">
            <v>0</v>
          </cell>
          <cell r="M132" t="str">
            <v>E242712</v>
          </cell>
        </row>
        <row r="133">
          <cell r="A133" t="str">
            <v>Изолированные герметичные наконечники CPTAU-70 или аналог</v>
          </cell>
          <cell r="B133" t="str">
            <v>1.1.123</v>
          </cell>
          <cell r="C133" t="str">
            <v>шт</v>
          </cell>
          <cell r="D133">
            <v>160</v>
          </cell>
          <cell r="E133">
            <v>556</v>
          </cell>
          <cell r="F133">
            <v>0</v>
          </cell>
          <cell r="G133">
            <v>411</v>
          </cell>
          <cell r="H133">
            <v>57</v>
          </cell>
          <cell r="I133">
            <v>396</v>
          </cell>
          <cell r="J133">
            <v>0</v>
          </cell>
          <cell r="K133">
            <v>0</v>
          </cell>
          <cell r="L133">
            <v>0</v>
          </cell>
          <cell r="M133" t="str">
            <v>E242713</v>
          </cell>
        </row>
        <row r="134">
          <cell r="A134" t="str">
            <v>Герметичные колпачки СЕ или аналог</v>
          </cell>
          <cell r="B134" t="str">
            <v>1.1.124</v>
          </cell>
          <cell r="C134" t="str">
            <v>шт</v>
          </cell>
          <cell r="D134">
            <v>840</v>
          </cell>
          <cell r="E134">
            <v>1415</v>
          </cell>
          <cell r="F134">
            <v>0</v>
          </cell>
          <cell r="G134">
            <v>870</v>
          </cell>
          <cell r="H134">
            <v>448</v>
          </cell>
          <cell r="I134">
            <v>575</v>
          </cell>
          <cell r="J134">
            <v>0</v>
          </cell>
          <cell r="K134">
            <v>0</v>
          </cell>
          <cell r="L134">
            <v>0</v>
          </cell>
          <cell r="M134" t="str">
            <v>E242785</v>
          </cell>
        </row>
        <row r="135">
          <cell r="A135" t="str">
            <v xml:space="preserve">Адаптер для заземления РС-481 или аналог </v>
          </cell>
          <cell r="B135" t="str">
            <v>1.1.125</v>
          </cell>
          <cell r="C135" t="str">
            <v>шт</v>
          </cell>
          <cell r="D135">
            <v>80</v>
          </cell>
          <cell r="E135">
            <v>459</v>
          </cell>
          <cell r="F135">
            <v>0</v>
          </cell>
          <cell r="G135">
            <v>402</v>
          </cell>
          <cell r="H135">
            <v>128</v>
          </cell>
          <cell r="I135">
            <v>379</v>
          </cell>
          <cell r="J135">
            <v>0</v>
          </cell>
          <cell r="K135">
            <v>0</v>
          </cell>
          <cell r="L135">
            <v>0</v>
          </cell>
          <cell r="M135" t="str">
            <v>E242817</v>
          </cell>
        </row>
        <row r="136">
          <cell r="A136" t="str">
            <v>Изоляторы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10 кВ Проходной изолятор наружной установки ИПУ-10/630</v>
          </cell>
          <cell r="B137" t="str">
            <v>1.1.126</v>
          </cell>
          <cell r="C137" t="str">
            <v>шт</v>
          </cell>
          <cell r="D137">
            <v>50</v>
          </cell>
          <cell r="E137">
            <v>159</v>
          </cell>
          <cell r="F137">
            <v>0</v>
          </cell>
          <cell r="G137">
            <v>0</v>
          </cell>
          <cell r="H137">
            <v>182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E191170</v>
          </cell>
        </row>
        <row r="138">
          <cell r="A138" t="str">
            <v>Опорный стеклянный  изолятор РЛНД-10кВ ИШОС-10-8-А2</v>
          </cell>
          <cell r="B138" t="str">
            <v>1.1.127</v>
          </cell>
          <cell r="C138" t="str">
            <v>шт</v>
          </cell>
          <cell r="D138">
            <v>50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 t="str">
            <v>Նոր</v>
          </cell>
        </row>
        <row r="139">
          <cell r="A139" t="str">
            <v>Опорный стеклянный  изолятор РЛНД-10кВ ИШОС-10-8-Б2</v>
          </cell>
          <cell r="B139" t="str">
            <v>1.1.128</v>
          </cell>
          <cell r="C139" t="str">
            <v>шт</v>
          </cell>
          <cell r="D139">
            <v>50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 t="str">
            <v>Նոր</v>
          </cell>
        </row>
        <row r="140">
          <cell r="A140" t="str">
            <v>Опорно стержневой изолятор 35 кВ ИОС-35/500-01УХЛ1</v>
          </cell>
          <cell r="B140" t="str">
            <v>1.1.129</v>
          </cell>
          <cell r="C140" t="str">
            <v>шт</v>
          </cell>
          <cell r="D140">
            <v>200</v>
          </cell>
          <cell r="E140">
            <v>311</v>
          </cell>
          <cell r="F140">
            <v>0</v>
          </cell>
          <cell r="G140">
            <v>0</v>
          </cell>
          <cell r="H140">
            <v>200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 t="str">
            <v>E190810</v>
          </cell>
        </row>
        <row r="141">
          <cell r="A141" t="str">
            <v>Проходной изолятор наружной установки ИП-10/630-7.5 УХЛ12 с овальным фланцем</v>
          </cell>
          <cell r="B141" t="str">
            <v>1.1.130</v>
          </cell>
          <cell r="C141" t="str">
            <v>шт</v>
          </cell>
          <cell r="D141">
            <v>50</v>
          </cell>
          <cell r="E141">
            <v>111</v>
          </cell>
          <cell r="F141">
            <v>0</v>
          </cell>
          <cell r="G141">
            <v>33</v>
          </cell>
          <cell r="H141">
            <v>61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 t="str">
            <v>E191120</v>
          </cell>
        </row>
        <row r="142">
          <cell r="A142" t="str">
            <v>Проходной изолятор наружной установки ИП-10/2000-7.5 УХЛ1с квадратным фланцем</v>
          </cell>
          <cell r="B142" t="str">
            <v>1.1.131</v>
          </cell>
          <cell r="C142" t="str">
            <v>шт</v>
          </cell>
          <cell r="D142">
            <v>12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 t="str">
            <v>E191010</v>
          </cell>
        </row>
        <row r="143">
          <cell r="A143" t="str">
            <v>Проходной изолятор наружной установки ИПУ-10/630-7.5 УХЛ1 с овальным фланцем</v>
          </cell>
          <cell r="B143" t="str">
            <v>1.1.132</v>
          </cell>
          <cell r="C143" t="str">
            <v>шт</v>
          </cell>
          <cell r="D143">
            <v>200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 t="str">
            <v>E191170</v>
          </cell>
        </row>
        <row r="144">
          <cell r="A144" t="str">
            <v>Проходной изолятор наружной установки ИПУ-10/630-7.5 УХЛ1с квадратным фланцем</v>
          </cell>
          <cell r="B144" t="str">
            <v>1.1.133</v>
          </cell>
          <cell r="C144" t="str">
            <v>шт</v>
          </cell>
          <cell r="D144">
            <v>30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A145" t="str">
            <v>Стеклянные подвесные изоляторы С-120 Б</v>
          </cell>
          <cell r="B145" t="str">
            <v>1.1.134</v>
          </cell>
          <cell r="C145" t="str">
            <v>шт</v>
          </cell>
          <cell r="D145">
            <v>100</v>
          </cell>
          <cell r="E145">
            <v>186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 t="str">
            <v>E191901</v>
          </cell>
        </row>
        <row r="146">
          <cell r="A146" t="str">
            <v>10кВ линейный изолятор ШС-10</v>
          </cell>
          <cell r="B146" t="str">
            <v>1.1.135</v>
          </cell>
          <cell r="C146" t="str">
            <v>шт</v>
          </cell>
          <cell r="D146">
            <v>10000</v>
          </cell>
          <cell r="E146">
            <v>14628</v>
          </cell>
          <cell r="F146">
            <v>0</v>
          </cell>
          <cell r="G146">
            <v>0</v>
          </cell>
          <cell r="H146">
            <v>9555</v>
          </cell>
          <cell r="I146">
            <v>4628</v>
          </cell>
          <cell r="J146">
            <v>0</v>
          </cell>
          <cell r="K146">
            <v>0</v>
          </cell>
          <cell r="L146">
            <v>0</v>
          </cell>
          <cell r="M146" t="str">
            <v>E191670,E191680,E191700</v>
          </cell>
        </row>
        <row r="147">
          <cell r="A147" t="str">
            <v>0,4кВ линейный изолятор ТФ-20</v>
          </cell>
          <cell r="B147" t="str">
            <v>1.1.136</v>
          </cell>
          <cell r="C147" t="str">
            <v>шт</v>
          </cell>
          <cell r="D147">
            <v>15000</v>
          </cell>
          <cell r="E147">
            <v>2860</v>
          </cell>
          <cell r="F147">
            <v>0</v>
          </cell>
          <cell r="G147">
            <v>0</v>
          </cell>
          <cell r="H147">
            <v>13783</v>
          </cell>
          <cell r="I147">
            <v>-12140</v>
          </cell>
          <cell r="J147">
            <v>0</v>
          </cell>
          <cell r="K147">
            <v>0</v>
          </cell>
          <cell r="L147">
            <v>0</v>
          </cell>
          <cell r="M147" t="str">
            <v>E191640</v>
          </cell>
        </row>
        <row r="148">
          <cell r="A148" t="str">
            <v>Полиэтиленовые колпачки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 xml:space="preserve">Полиэтиленовый колпачок К-5 </v>
          </cell>
          <cell r="B149" t="str">
            <v>1.1.137</v>
          </cell>
          <cell r="C149" t="str">
            <v>шт</v>
          </cell>
          <cell r="D149">
            <v>10000</v>
          </cell>
          <cell r="E149">
            <v>56607</v>
          </cell>
          <cell r="F149">
            <v>0</v>
          </cell>
          <cell r="G149">
            <v>19667</v>
          </cell>
          <cell r="H149">
            <v>13960</v>
          </cell>
          <cell r="I149">
            <v>46607</v>
          </cell>
          <cell r="J149">
            <v>0</v>
          </cell>
          <cell r="K149">
            <v>0</v>
          </cell>
          <cell r="L149">
            <v>0</v>
          </cell>
          <cell r="M149" t="str">
            <v>E380031</v>
          </cell>
        </row>
        <row r="150">
          <cell r="A150" t="str">
            <v xml:space="preserve">Полиэтиленовый колпачок К-7 </v>
          </cell>
          <cell r="B150" t="str">
            <v>1.1.138</v>
          </cell>
          <cell r="C150" t="str">
            <v>шт</v>
          </cell>
          <cell r="D150">
            <v>3000</v>
          </cell>
          <cell r="E150">
            <v>29984</v>
          </cell>
          <cell r="F150">
            <v>0</v>
          </cell>
          <cell r="G150">
            <v>11156</v>
          </cell>
          <cell r="H150">
            <v>12599</v>
          </cell>
          <cell r="I150">
            <v>26984</v>
          </cell>
          <cell r="J150">
            <v>0</v>
          </cell>
          <cell r="K150">
            <v>0</v>
          </cell>
          <cell r="L150">
            <v>0</v>
          </cell>
          <cell r="M150" t="str">
            <v>E380040</v>
          </cell>
        </row>
        <row r="151">
          <cell r="A151" t="str">
            <v>Траверсы с хомутами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Траверсы ТМ-1 ВЛ 10 кВ с хомутами</v>
          </cell>
          <cell r="B152" t="str">
            <v>1.1.139</v>
          </cell>
          <cell r="C152" t="str">
            <v>шт</v>
          </cell>
          <cell r="D152">
            <v>300</v>
          </cell>
          <cell r="E152">
            <v>1851</v>
          </cell>
          <cell r="F152">
            <v>0</v>
          </cell>
          <cell r="G152">
            <v>0</v>
          </cell>
          <cell r="H152">
            <v>1398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str">
            <v>E040791</v>
          </cell>
        </row>
        <row r="153">
          <cell r="A153" t="str">
            <v>Траверсы ТМ-2  ВЛ 10 кВ с хомутами</v>
          </cell>
          <cell r="B153" t="str">
            <v>1.1.140</v>
          </cell>
          <cell r="C153" t="str">
            <v>шт</v>
          </cell>
          <cell r="D153">
            <v>30</v>
          </cell>
          <cell r="E153">
            <v>51</v>
          </cell>
          <cell r="F153">
            <v>0</v>
          </cell>
          <cell r="G153">
            <v>0</v>
          </cell>
          <cell r="H153">
            <v>13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str">
            <v>E040792</v>
          </cell>
        </row>
        <row r="154">
          <cell r="A154" t="str">
            <v>Траверсы ТМ-6  ВЛ 10 кВ с хомутами</v>
          </cell>
          <cell r="B154" t="str">
            <v>1.1.141</v>
          </cell>
          <cell r="C154" t="str">
            <v>шт</v>
          </cell>
          <cell r="D154">
            <v>20</v>
          </cell>
          <cell r="E154">
            <v>52</v>
          </cell>
          <cell r="F154">
            <v>0</v>
          </cell>
          <cell r="G154">
            <v>0</v>
          </cell>
          <cell r="H154">
            <v>74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 t="str">
            <v>E040930</v>
          </cell>
        </row>
        <row r="155">
          <cell r="A155" t="str">
            <v>Траверсы ТН-2 ВЛ 0.4 кВ с хомутами</v>
          </cell>
          <cell r="B155" t="str">
            <v>1.1.142</v>
          </cell>
          <cell r="C155" t="str">
            <v>шт</v>
          </cell>
          <cell r="D155">
            <v>2500</v>
          </cell>
          <cell r="E155">
            <v>3536</v>
          </cell>
          <cell r="F155">
            <v>0</v>
          </cell>
          <cell r="G155">
            <v>0</v>
          </cell>
          <cell r="H155">
            <v>4700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str">
            <v>E040960</v>
          </cell>
        </row>
        <row r="156">
          <cell r="A156" t="str">
            <v>Траверсы ТН-4 ВЛ 0.4 кВ с хомутами</v>
          </cell>
          <cell r="B156" t="str">
            <v>1.1.143</v>
          </cell>
          <cell r="C156" t="str">
            <v>шт</v>
          </cell>
          <cell r="D156">
            <v>20</v>
          </cell>
          <cell r="E156">
            <v>28</v>
          </cell>
          <cell r="F156">
            <v>0</v>
          </cell>
          <cell r="G156">
            <v>0</v>
          </cell>
          <cell r="H156">
            <v>22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str">
            <v>E040970</v>
          </cell>
        </row>
        <row r="157">
          <cell r="A157" t="str">
            <v>Траверсы ТН-5 ВЛ 0.4 кВ с хомутами</v>
          </cell>
          <cell r="B157" t="str">
            <v>1.1.144</v>
          </cell>
          <cell r="C157" t="str">
            <v>шт</v>
          </cell>
          <cell r="D157">
            <v>50</v>
          </cell>
          <cell r="E157">
            <v>8</v>
          </cell>
          <cell r="F157">
            <v>0</v>
          </cell>
          <cell r="G157">
            <v>0</v>
          </cell>
          <cell r="H157">
            <v>11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str">
            <v>E040980</v>
          </cell>
        </row>
        <row r="158">
          <cell r="A158" t="str">
            <v>Интерфейс-RS-485 для счетчиков ЕвроАльфа</v>
          </cell>
          <cell r="B158" t="str">
            <v>1.1.145</v>
          </cell>
          <cell r="C158" t="str">
            <v>шт</v>
          </cell>
          <cell r="D158">
            <v>349</v>
          </cell>
          <cell r="E158">
            <v>0</v>
          </cell>
          <cell r="F158">
            <v>0</v>
          </cell>
          <cell r="G158">
            <v>0</v>
          </cell>
          <cell r="H158">
            <v>600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Z825046</v>
          </cell>
        </row>
        <row r="159">
          <cell r="A159" t="str">
            <v>Программа открытия  L-опции для счетчиков ЕвроАльфа</v>
          </cell>
          <cell r="B159" t="str">
            <v>1.1.146</v>
          </cell>
          <cell r="C159" t="str">
            <v>шт</v>
          </cell>
          <cell r="D159">
            <v>349</v>
          </cell>
          <cell r="E159">
            <v>0</v>
          </cell>
          <cell r="F159">
            <v>0</v>
          </cell>
          <cell r="G159">
            <v>0</v>
          </cell>
          <cell r="H159">
            <v>600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E260080</v>
          </cell>
        </row>
        <row r="160">
          <cell r="A160" t="str">
            <v>Угловая сталь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A161" t="str">
            <v>Угольник 40х40x4 мм</v>
          </cell>
          <cell r="B161" t="str">
            <v>1.1.147</v>
          </cell>
          <cell r="C161" t="str">
            <v>кг</v>
          </cell>
          <cell r="D161">
            <v>1000</v>
          </cell>
          <cell r="E161">
            <v>2954</v>
          </cell>
          <cell r="F161">
            <v>0</v>
          </cell>
          <cell r="G161">
            <v>2275</v>
          </cell>
          <cell r="H161">
            <v>827.2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str">
            <v>Z714603</v>
          </cell>
        </row>
        <row r="162">
          <cell r="A162" t="str">
            <v>Угольник 50х50x5 мм</v>
          </cell>
          <cell r="B162" t="str">
            <v>1.1.148</v>
          </cell>
          <cell r="C162" t="str">
            <v>кг</v>
          </cell>
          <cell r="D162">
            <v>2000</v>
          </cell>
          <cell r="E162">
            <v>7660.7</v>
          </cell>
          <cell r="F162">
            <v>0</v>
          </cell>
          <cell r="G162">
            <v>114</v>
          </cell>
          <cell r="H162">
            <v>22325.5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Z713028</v>
          </cell>
        </row>
        <row r="163">
          <cell r="A163" t="str">
            <v>Ножи и губки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A164" t="str">
            <v>Подвижные контакты -ножи для 10кВ линейного разъединителя наружной установки РЛНД-10/400</v>
          </cell>
          <cell r="B164" t="str">
            <v>1.1.149</v>
          </cell>
          <cell r="C164" t="str">
            <v>шт</v>
          </cell>
          <cell r="D164">
            <v>100</v>
          </cell>
          <cell r="E164">
            <v>92</v>
          </cell>
          <cell r="F164">
            <v>0</v>
          </cell>
          <cell r="G164">
            <v>0</v>
          </cell>
          <cell r="H164">
            <v>7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E100680</v>
          </cell>
        </row>
        <row r="165">
          <cell r="A165" t="str">
            <v>Неподвижные контакты -губки  для 10кВ линейного разъединителя наружной установки РЛНД-10/400</v>
          </cell>
          <cell r="B165" t="str">
            <v>1.1.150</v>
          </cell>
          <cell r="C165" t="str">
            <v>шт</v>
          </cell>
          <cell r="D165">
            <v>100</v>
          </cell>
          <cell r="E165">
            <v>93</v>
          </cell>
          <cell r="F165">
            <v>0</v>
          </cell>
          <cell r="G165">
            <v>0</v>
          </cell>
          <cell r="H165">
            <v>4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str">
            <v>E100681</v>
          </cell>
        </row>
        <row r="166">
          <cell r="A166" t="str">
            <v>Запчасти к разъединителям, отделителям и короткозамыкателям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Нож разъединителя 35 кВ трехполюсный (медный) (без изоляторов) РНДЗ-35, 630 А</v>
          </cell>
          <cell r="B167" t="str">
            <v>1.1.151</v>
          </cell>
          <cell r="C167" t="str">
            <v>компл.</v>
          </cell>
          <cell r="D167">
            <v>8</v>
          </cell>
          <cell r="E167">
            <v>12</v>
          </cell>
          <cell r="F167">
            <v>9</v>
          </cell>
          <cell r="G167">
            <v>0</v>
          </cell>
          <cell r="H167">
            <v>20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str">
            <v>3-E100060,  9-E100060A</v>
          </cell>
        </row>
        <row r="168">
          <cell r="A168" t="str">
            <v xml:space="preserve">Предохранители 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A169" t="str">
            <v>Предохранитель 0.4кВ ПН-2 100А</v>
          </cell>
          <cell r="B169" t="str">
            <v>1.1.152</v>
          </cell>
          <cell r="C169" t="str">
            <v>шт</v>
          </cell>
          <cell r="D169">
            <v>1000</v>
          </cell>
          <cell r="E169">
            <v>1676</v>
          </cell>
          <cell r="F169">
            <v>0</v>
          </cell>
          <cell r="G169">
            <v>907</v>
          </cell>
          <cell r="H169">
            <v>1307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str">
            <v>E180230</v>
          </cell>
        </row>
        <row r="170">
          <cell r="A170" t="str">
            <v>Предохранитель 0.4кВ ПН-2 250А</v>
          </cell>
          <cell r="B170" t="str">
            <v>1.1.153</v>
          </cell>
          <cell r="C170" t="str">
            <v>шт</v>
          </cell>
          <cell r="D170">
            <v>1000</v>
          </cell>
          <cell r="E170">
            <v>3100</v>
          </cell>
          <cell r="F170">
            <v>0</v>
          </cell>
          <cell r="G170">
            <v>2258</v>
          </cell>
          <cell r="H170">
            <v>2835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str">
            <v>E180240</v>
          </cell>
        </row>
        <row r="171">
          <cell r="A171" t="str">
            <v>Предохранитель 0.4кВ ПН-2 400А</v>
          </cell>
          <cell r="B171" t="str">
            <v>1.1.154</v>
          </cell>
          <cell r="C171" t="str">
            <v>шт</v>
          </cell>
          <cell r="D171">
            <v>1000</v>
          </cell>
          <cell r="E171">
            <v>3054</v>
          </cell>
          <cell r="F171">
            <v>0</v>
          </cell>
          <cell r="G171">
            <v>2230</v>
          </cell>
          <cell r="H171">
            <v>2009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 t="str">
            <v>E180250</v>
          </cell>
        </row>
        <row r="172">
          <cell r="A172" t="str">
            <v>Предохранитель 0.4кВ ПН-2 630А</v>
          </cell>
          <cell r="B172" t="str">
            <v>1.1.155</v>
          </cell>
          <cell r="C172" t="str">
            <v>шт</v>
          </cell>
          <cell r="D172">
            <v>1000</v>
          </cell>
          <cell r="E172">
            <v>1136</v>
          </cell>
          <cell r="F172">
            <v>3</v>
          </cell>
          <cell r="G172">
            <v>1011</v>
          </cell>
          <cell r="H172">
            <v>133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str">
            <v>E180260 , E180260A</v>
          </cell>
        </row>
        <row r="173">
          <cell r="A173" t="str">
            <v>Предохранитель 0.4кВ ППН 33100А</v>
          </cell>
          <cell r="B173" t="str">
            <v>1.1.156</v>
          </cell>
          <cell r="C173" t="str">
            <v>шт</v>
          </cell>
          <cell r="D173">
            <v>1000</v>
          </cell>
          <cell r="E173">
            <v>878</v>
          </cell>
          <cell r="F173">
            <v>0</v>
          </cell>
          <cell r="G173">
            <v>505</v>
          </cell>
          <cell r="H173">
            <v>91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str">
            <v>E180341</v>
          </cell>
        </row>
        <row r="174">
          <cell r="A174" t="str">
            <v>Предохранитель 0.4кВ ППН 35 250А</v>
          </cell>
          <cell r="B174" t="str">
            <v>1.1.157</v>
          </cell>
          <cell r="C174" t="str">
            <v>шт</v>
          </cell>
          <cell r="D174">
            <v>1000</v>
          </cell>
          <cell r="E174">
            <v>1087</v>
          </cell>
          <cell r="F174">
            <v>0</v>
          </cell>
          <cell r="G174">
            <v>978</v>
          </cell>
          <cell r="H174">
            <v>357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str">
            <v>E180361</v>
          </cell>
        </row>
        <row r="175">
          <cell r="A175" t="str">
            <v>Предохранитель 0.4кВ ППН 37 400А</v>
          </cell>
          <cell r="B175" t="str">
            <v>1.1.158</v>
          </cell>
          <cell r="C175" t="str">
            <v>шт</v>
          </cell>
          <cell r="D175">
            <v>1000</v>
          </cell>
          <cell r="E175">
            <v>551</v>
          </cell>
          <cell r="F175">
            <v>0</v>
          </cell>
          <cell r="G175">
            <v>473</v>
          </cell>
          <cell r="H175">
            <v>150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 t="str">
            <v>E180381</v>
          </cell>
        </row>
        <row r="176">
          <cell r="A176" t="str">
            <v xml:space="preserve">Предохранитель  самодельного щита 0.4кВ  </v>
          </cell>
          <cell r="B176" t="str">
            <v>1.1.159</v>
          </cell>
          <cell r="C176" t="str">
            <v>шт</v>
          </cell>
          <cell r="D176">
            <v>1000</v>
          </cell>
          <cell r="E176">
            <v>5269</v>
          </cell>
          <cell r="F176">
            <v>0</v>
          </cell>
          <cell r="G176">
            <v>3260</v>
          </cell>
          <cell r="H176">
            <v>2827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str">
            <v>E180410</v>
          </cell>
        </row>
        <row r="177">
          <cell r="A177" t="str">
            <v>Патроны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Патрон предохранителя  типа ПКТ 6кВ 16 А</v>
          </cell>
          <cell r="B178" t="str">
            <v>1.1.160</v>
          </cell>
          <cell r="C178" t="str">
            <v>шт</v>
          </cell>
          <cell r="D178">
            <v>120</v>
          </cell>
          <cell r="E178">
            <v>76</v>
          </cell>
          <cell r="F178">
            <v>0</v>
          </cell>
          <cell r="G178">
            <v>60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str">
            <v>E370060</v>
          </cell>
        </row>
        <row r="179">
          <cell r="A179" t="str">
            <v>Патрон предохранителя  типа ПКТ 6кВ 31,5 А</v>
          </cell>
          <cell r="B179" t="str">
            <v>1.1.161</v>
          </cell>
          <cell r="C179" t="str">
            <v>шт</v>
          </cell>
          <cell r="D179">
            <v>350</v>
          </cell>
          <cell r="E179">
            <v>253</v>
          </cell>
          <cell r="F179">
            <v>0</v>
          </cell>
          <cell r="G179">
            <v>156</v>
          </cell>
          <cell r="H179">
            <v>15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str">
            <v>E370090</v>
          </cell>
        </row>
        <row r="180">
          <cell r="A180" t="str">
            <v>Патрон предохранителя  типа ПКТ 6кВ 40 А</v>
          </cell>
          <cell r="B180" t="str">
            <v>1.1.162</v>
          </cell>
          <cell r="C180" t="str">
            <v>шт</v>
          </cell>
          <cell r="D180">
            <v>300</v>
          </cell>
          <cell r="E180">
            <v>356</v>
          </cell>
          <cell r="F180">
            <v>0</v>
          </cell>
          <cell r="G180">
            <v>204</v>
          </cell>
          <cell r="H180">
            <v>58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str">
            <v>E370091</v>
          </cell>
        </row>
        <row r="181">
          <cell r="A181" t="str">
            <v>Патрон предохранителя  типа ПКТ 6кВ 50 А</v>
          </cell>
          <cell r="B181" t="str">
            <v>1.1.163</v>
          </cell>
          <cell r="C181" t="str">
            <v>шт</v>
          </cell>
          <cell r="D181">
            <v>200</v>
          </cell>
          <cell r="E181">
            <v>384</v>
          </cell>
          <cell r="F181">
            <v>0</v>
          </cell>
          <cell r="G181">
            <v>203</v>
          </cell>
          <cell r="H181">
            <v>41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 t="str">
            <v>E370092</v>
          </cell>
        </row>
        <row r="182">
          <cell r="A182" t="str">
            <v>Патрон предохранителя  типа ПКТ 6кВ 80 А</v>
          </cell>
          <cell r="B182" t="str">
            <v>1.1.164</v>
          </cell>
          <cell r="C182" t="str">
            <v>шт</v>
          </cell>
          <cell r="D182">
            <v>100</v>
          </cell>
          <cell r="E182">
            <v>138</v>
          </cell>
          <cell r="F182">
            <v>0</v>
          </cell>
          <cell r="G182">
            <v>59</v>
          </cell>
          <cell r="H182">
            <v>14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str">
            <v>E370093</v>
          </cell>
        </row>
        <row r="183">
          <cell r="A183" t="str">
            <v>Патрон предохранителя  типа ПКТ 10кВ 16 А</v>
          </cell>
          <cell r="B183" t="str">
            <v>1.1.165</v>
          </cell>
          <cell r="C183" t="str">
            <v>шт</v>
          </cell>
          <cell r="D183">
            <v>300</v>
          </cell>
          <cell r="E183">
            <v>187</v>
          </cell>
          <cell r="F183">
            <v>0</v>
          </cell>
          <cell r="G183">
            <v>156</v>
          </cell>
          <cell r="H183">
            <v>26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 t="str">
            <v>E370061</v>
          </cell>
        </row>
        <row r="184">
          <cell r="A184" t="str">
            <v>Патрон предохранителя  типа ПКТ 10кВ 31,5 А</v>
          </cell>
          <cell r="B184" t="str">
            <v>1.1.166</v>
          </cell>
          <cell r="C184" t="str">
            <v>шт</v>
          </cell>
          <cell r="D184">
            <v>300</v>
          </cell>
          <cell r="E184">
            <v>356</v>
          </cell>
          <cell r="F184">
            <v>0</v>
          </cell>
          <cell r="G184">
            <v>256</v>
          </cell>
          <cell r="H184">
            <v>19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 t="str">
            <v>E370020</v>
          </cell>
        </row>
        <row r="185">
          <cell r="A185" t="str">
            <v>Патрон предохранителя  типа ПКТ 10кВ 40 А</v>
          </cell>
          <cell r="B185" t="str">
            <v>1.1.167</v>
          </cell>
          <cell r="C185" t="str">
            <v>шт</v>
          </cell>
          <cell r="D185">
            <v>500</v>
          </cell>
          <cell r="E185">
            <v>596</v>
          </cell>
          <cell r="F185">
            <v>0</v>
          </cell>
          <cell r="G185">
            <v>266</v>
          </cell>
          <cell r="H185">
            <v>240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str">
            <v>E370021</v>
          </cell>
        </row>
        <row r="186">
          <cell r="A186" t="str">
            <v>Патрон предохранителя  типа ПКТ 10кВ 50 А</v>
          </cell>
          <cell r="B186" t="str">
            <v>1.1.168</v>
          </cell>
          <cell r="C186" t="str">
            <v>шт</v>
          </cell>
          <cell r="D186">
            <v>400</v>
          </cell>
          <cell r="E186">
            <v>406</v>
          </cell>
          <cell r="F186">
            <v>0</v>
          </cell>
          <cell r="G186">
            <v>309</v>
          </cell>
          <cell r="H186">
            <v>74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 t="str">
            <v>E370022</v>
          </cell>
        </row>
        <row r="187">
          <cell r="A187" t="str">
            <v>Патрон предохранителя  типа ПКТ 10кВ 80 А</v>
          </cell>
          <cell r="B187" t="str">
            <v>1.1.169</v>
          </cell>
          <cell r="C187" t="str">
            <v>шт</v>
          </cell>
          <cell r="D187">
            <v>100</v>
          </cell>
          <cell r="E187">
            <v>101</v>
          </cell>
          <cell r="F187">
            <v>0</v>
          </cell>
          <cell r="G187">
            <v>67</v>
          </cell>
          <cell r="H187">
            <v>43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 t="str">
            <v>E370081</v>
          </cell>
        </row>
        <row r="188">
          <cell r="A188" t="str">
            <v>Патрон стреляющего предохранителя 35 кВ (без опорных изоляторов и поддерживающих деталей)  ПСН-35, 50 А</v>
          </cell>
          <cell r="B188" t="str">
            <v>1.1.170</v>
          </cell>
          <cell r="C188" t="str">
            <v>шт</v>
          </cell>
          <cell r="D188">
            <v>50</v>
          </cell>
          <cell r="E188">
            <v>40</v>
          </cell>
          <cell r="F188">
            <v>0</v>
          </cell>
          <cell r="G188">
            <v>18</v>
          </cell>
          <cell r="H188">
            <v>3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str">
            <v>E370097</v>
          </cell>
        </row>
        <row r="189">
          <cell r="A189" t="str">
            <v>Патрон стреляющего предохранителя 35 кВ (без опорных изоляторов и поддерживающих деталей) ПСН-35, 100 А</v>
          </cell>
          <cell r="B189" t="str">
            <v>1.1.171</v>
          </cell>
          <cell r="C189" t="str">
            <v>шт</v>
          </cell>
          <cell r="D189">
            <v>100</v>
          </cell>
          <cell r="E189">
            <v>3</v>
          </cell>
          <cell r="F189">
            <v>0</v>
          </cell>
          <cell r="G189">
            <v>3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 t="str">
            <v>E370096</v>
          </cell>
        </row>
        <row r="190">
          <cell r="A190" t="str">
            <v>Патрон предохранителя 10 кВ   (без опорных изоляторов и поддерживающих деталей) ПКН 001-10-У3</v>
          </cell>
          <cell r="B190" t="str">
            <v>1.1.172</v>
          </cell>
          <cell r="C190" t="str">
            <v>шт</v>
          </cell>
          <cell r="D190">
            <v>50</v>
          </cell>
          <cell r="E190">
            <v>515</v>
          </cell>
          <cell r="F190">
            <v>0</v>
          </cell>
          <cell r="G190">
            <v>189</v>
          </cell>
          <cell r="H190">
            <v>31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str">
            <v>E370010</v>
          </cell>
        </row>
        <row r="191">
          <cell r="A191" t="str">
            <v>Контактные зажимы силовых трансформаторов н/н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Контактные зажимы силовых трансформаторов н/н 25-160кВА и 0</v>
          </cell>
          <cell r="B192" t="str">
            <v>1.1.173</v>
          </cell>
          <cell r="C192" t="str">
            <v>шт</v>
          </cell>
          <cell r="D192">
            <v>500</v>
          </cell>
          <cell r="E192">
            <v>1087</v>
          </cell>
          <cell r="F192">
            <v>0</v>
          </cell>
          <cell r="G192">
            <v>23</v>
          </cell>
          <cell r="H192">
            <v>369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str">
            <v>E050010</v>
          </cell>
        </row>
        <row r="193">
          <cell r="A193" t="str">
            <v>Контактные зажимы силовых трансформаторов н/н 250кВА</v>
          </cell>
          <cell r="B193" t="str">
            <v>1.1.174</v>
          </cell>
          <cell r="C193" t="str">
            <v>шт</v>
          </cell>
          <cell r="D193">
            <v>300</v>
          </cell>
          <cell r="E193">
            <v>314</v>
          </cell>
          <cell r="F193">
            <v>0</v>
          </cell>
          <cell r="G193">
            <v>12</v>
          </cell>
          <cell r="H193">
            <v>284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str">
            <v>E050020</v>
          </cell>
        </row>
        <row r="194">
          <cell r="A194" t="str">
            <v>Контактные зажимы силовых трансформаторов н/н 400кВА</v>
          </cell>
          <cell r="B194" t="str">
            <v>1.1.175</v>
          </cell>
          <cell r="C194" t="str">
            <v>шт</v>
          </cell>
          <cell r="D194">
            <v>400</v>
          </cell>
          <cell r="E194">
            <v>178</v>
          </cell>
          <cell r="F194">
            <v>0</v>
          </cell>
          <cell r="G194">
            <v>5</v>
          </cell>
          <cell r="H194">
            <v>465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str">
            <v>E050030</v>
          </cell>
        </row>
        <row r="195">
          <cell r="A195" t="str">
            <v>Контактные зажимы силовых трансформаторов н/н 630кВА</v>
          </cell>
          <cell r="B195" t="str">
            <v>1.1.176</v>
          </cell>
          <cell r="C195" t="str">
            <v>шт</v>
          </cell>
          <cell r="D195">
            <v>250</v>
          </cell>
          <cell r="E195">
            <v>510</v>
          </cell>
          <cell r="F195">
            <v>0</v>
          </cell>
          <cell r="G195">
            <v>19</v>
          </cell>
          <cell r="H195">
            <v>106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str">
            <v>E050040</v>
          </cell>
        </row>
        <row r="196">
          <cell r="A196" t="str">
            <v>Контактные зажимы силовых трансформаторов н/н 1000кВА</v>
          </cell>
          <cell r="B196" t="str">
            <v>1.1.177</v>
          </cell>
          <cell r="C196" t="str">
            <v>шт</v>
          </cell>
          <cell r="D196">
            <v>20</v>
          </cell>
          <cell r="E196">
            <v>6</v>
          </cell>
          <cell r="F196">
            <v>0</v>
          </cell>
          <cell r="G196">
            <v>3</v>
          </cell>
          <cell r="H196">
            <v>7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str">
            <v>E050050</v>
          </cell>
        </row>
        <row r="197">
          <cell r="A197" t="str">
            <v>Детали для самодельного распределительного щита 0.4 кВ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A198" t="str">
            <v xml:space="preserve">Однополюсный рубильник 1000 А </v>
          </cell>
          <cell r="B198" t="str">
            <v>1.1.178</v>
          </cell>
          <cell r="C198" t="str">
            <v>шт</v>
          </cell>
          <cell r="D198">
            <v>500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str">
            <v>Նոր</v>
          </cell>
        </row>
        <row r="199">
          <cell r="A199" t="str">
            <v xml:space="preserve">Алюминиеввая стойка </v>
          </cell>
          <cell r="B199" t="str">
            <v>1.1.179</v>
          </cell>
          <cell r="C199" t="str">
            <v>шт</v>
          </cell>
          <cell r="D199">
            <v>1150</v>
          </cell>
          <cell r="E199">
            <v>44</v>
          </cell>
          <cell r="F199">
            <v>0</v>
          </cell>
          <cell r="G199">
            <v>0</v>
          </cell>
          <cell r="H199">
            <v>249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 t="str">
            <v>E320200</v>
          </cell>
        </row>
        <row r="200">
          <cell r="A200" t="str">
            <v>Алюминиевые шины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 t="str">
            <v>Алюминиевые шины 40х4мм</v>
          </cell>
          <cell r="B201" t="str">
            <v>1.1.180</v>
          </cell>
          <cell r="C201" t="str">
            <v>кг</v>
          </cell>
          <cell r="D201">
            <v>200</v>
          </cell>
          <cell r="E201">
            <v>25.808600000000002</v>
          </cell>
          <cell r="F201">
            <v>0</v>
          </cell>
          <cell r="G201">
            <v>0</v>
          </cell>
          <cell r="H201">
            <v>135.60910000000001</v>
          </cell>
          <cell r="I201">
            <v>-174.19139999999999</v>
          </cell>
          <cell r="J201">
            <v>60.02</v>
          </cell>
          <cell r="K201" t="str">
            <v>մ</v>
          </cell>
          <cell r="L201">
            <v>0.43</v>
          </cell>
          <cell r="M201" t="str">
            <v>E030030</v>
          </cell>
        </row>
        <row r="202">
          <cell r="A202" t="str">
            <v>Алюминиевые шины 50х5мм</v>
          </cell>
          <cell r="B202" t="str">
            <v>1.1.181</v>
          </cell>
          <cell r="C202" t="str">
            <v>кг</v>
          </cell>
          <cell r="D202">
            <v>100</v>
          </cell>
          <cell r="E202">
            <v>570.38400000000001</v>
          </cell>
          <cell r="F202">
            <v>0</v>
          </cell>
          <cell r="G202">
            <v>126.48</v>
          </cell>
          <cell r="H202">
            <v>362.91600000000005</v>
          </cell>
          <cell r="I202">
            <v>470.38400000000001</v>
          </cell>
          <cell r="J202">
            <v>838.8</v>
          </cell>
          <cell r="K202" t="str">
            <v>մ</v>
          </cell>
          <cell r="L202">
            <v>0.68</v>
          </cell>
          <cell r="M202" t="str">
            <v>E030050</v>
          </cell>
        </row>
        <row r="203">
          <cell r="A203" t="str">
            <v>Алюминиевые шины 60х6мм</v>
          </cell>
          <cell r="B203" t="str">
            <v>1.1.182</v>
          </cell>
          <cell r="C203" t="str">
            <v>кг</v>
          </cell>
          <cell r="D203">
            <v>100</v>
          </cell>
          <cell r="E203">
            <v>88.2</v>
          </cell>
          <cell r="F203">
            <v>14.7</v>
          </cell>
          <cell r="G203">
            <v>0</v>
          </cell>
          <cell r="H203">
            <v>60.76</v>
          </cell>
          <cell r="I203">
            <v>-11.799999999999997</v>
          </cell>
          <cell r="J203">
            <v>90</v>
          </cell>
          <cell r="K203" t="str">
            <v>մ</v>
          </cell>
          <cell r="L203">
            <v>0.98</v>
          </cell>
          <cell r="M203" t="str">
            <v>E030060 , E030060A</v>
          </cell>
        </row>
        <row r="204">
          <cell r="A204" t="str">
            <v xml:space="preserve">Алюминиевые наконечники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A205" t="str">
            <v>Алюминиевые наконечники 25 мм2</v>
          </cell>
          <cell r="B205" t="str">
            <v>1.1.183</v>
          </cell>
          <cell r="C205" t="str">
            <v>шт</v>
          </cell>
          <cell r="D205">
            <v>400</v>
          </cell>
          <cell r="E205">
            <v>554</v>
          </cell>
          <cell r="F205">
            <v>0</v>
          </cell>
          <cell r="G205">
            <v>0</v>
          </cell>
          <cell r="H205">
            <v>759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str">
            <v>E020730</v>
          </cell>
        </row>
        <row r="206">
          <cell r="A206" t="str">
            <v>Алюминиевые наконечники 35 мм2</v>
          </cell>
          <cell r="B206" t="str">
            <v>1.1.184</v>
          </cell>
          <cell r="C206" t="str">
            <v>шт</v>
          </cell>
          <cell r="D206">
            <v>500</v>
          </cell>
          <cell r="E206">
            <v>821</v>
          </cell>
          <cell r="F206">
            <v>0</v>
          </cell>
          <cell r="G206">
            <v>0</v>
          </cell>
          <cell r="H206">
            <v>773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str">
            <v>E020740</v>
          </cell>
        </row>
        <row r="207">
          <cell r="A207" t="str">
            <v>Алюминиевые наконечники 50 мм2</v>
          </cell>
          <cell r="B207" t="str">
            <v>1.1.185</v>
          </cell>
          <cell r="C207" t="str">
            <v>шт</v>
          </cell>
          <cell r="D207">
            <v>700</v>
          </cell>
          <cell r="E207">
            <v>1069</v>
          </cell>
          <cell r="F207">
            <v>0</v>
          </cell>
          <cell r="G207">
            <v>0</v>
          </cell>
          <cell r="H207">
            <v>733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str">
            <v>E020750</v>
          </cell>
        </row>
        <row r="208">
          <cell r="A208" t="str">
            <v>Алюминиевые наконечники 70 мм2</v>
          </cell>
          <cell r="B208" t="str">
            <v>1.1.186</v>
          </cell>
          <cell r="C208" t="str">
            <v>шт</v>
          </cell>
          <cell r="D208">
            <v>700</v>
          </cell>
          <cell r="E208">
            <v>1461</v>
          </cell>
          <cell r="F208">
            <v>0</v>
          </cell>
          <cell r="G208">
            <v>0</v>
          </cell>
          <cell r="H208">
            <v>811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str">
            <v>E020760</v>
          </cell>
        </row>
        <row r="209">
          <cell r="A209" t="str">
            <v>Алюминиевые наконечники 95 мм2</v>
          </cell>
          <cell r="B209" t="str">
            <v>1.1.187</v>
          </cell>
          <cell r="C209" t="str">
            <v>шт</v>
          </cell>
          <cell r="D209">
            <v>500</v>
          </cell>
          <cell r="E209">
            <v>2397</v>
          </cell>
          <cell r="F209">
            <v>0</v>
          </cell>
          <cell r="G209">
            <v>0</v>
          </cell>
          <cell r="H209">
            <v>691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 t="str">
            <v>E020770</v>
          </cell>
        </row>
        <row r="210">
          <cell r="A210" t="str">
            <v>Алюминиевые наконечники 120 мм2</v>
          </cell>
          <cell r="B210" t="str">
            <v>1.1.188</v>
          </cell>
          <cell r="C210" t="str">
            <v>шт</v>
          </cell>
          <cell r="D210">
            <v>400</v>
          </cell>
          <cell r="E210">
            <v>2864</v>
          </cell>
          <cell r="F210">
            <v>0</v>
          </cell>
          <cell r="G210">
            <v>0</v>
          </cell>
          <cell r="H210">
            <v>508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str">
            <v>E020780</v>
          </cell>
        </row>
        <row r="211">
          <cell r="A211" t="str">
            <v>Алюминиевые наконечники 150 мм2</v>
          </cell>
          <cell r="B211" t="str">
            <v>1.1.189</v>
          </cell>
          <cell r="C211" t="str">
            <v>шт</v>
          </cell>
          <cell r="D211">
            <v>300</v>
          </cell>
          <cell r="E211">
            <v>1765</v>
          </cell>
          <cell r="F211">
            <v>0</v>
          </cell>
          <cell r="G211">
            <v>0</v>
          </cell>
          <cell r="H211">
            <v>245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str">
            <v>E020790</v>
          </cell>
        </row>
        <row r="212">
          <cell r="A212" t="str">
            <v>Алюминиевые наконечники 185 мм2</v>
          </cell>
          <cell r="B212" t="str">
            <v>1.1.190</v>
          </cell>
          <cell r="C212" t="str">
            <v>шт</v>
          </cell>
          <cell r="D212">
            <v>200</v>
          </cell>
          <cell r="E212">
            <v>1445</v>
          </cell>
          <cell r="F212">
            <v>0</v>
          </cell>
          <cell r="G212">
            <v>0</v>
          </cell>
          <cell r="H212">
            <v>121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 t="str">
            <v>E020800</v>
          </cell>
        </row>
        <row r="213">
          <cell r="A213" t="str">
            <v>Алюминиевые наконечники 240 мм2</v>
          </cell>
          <cell r="B213" t="str">
            <v>1.1.191</v>
          </cell>
          <cell r="C213" t="str">
            <v>шт</v>
          </cell>
          <cell r="D213">
            <v>200</v>
          </cell>
          <cell r="E213">
            <v>1231</v>
          </cell>
          <cell r="F213">
            <v>0</v>
          </cell>
          <cell r="G213">
            <v>0</v>
          </cell>
          <cell r="H213">
            <v>126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str">
            <v>E020810</v>
          </cell>
        </row>
        <row r="214">
          <cell r="A214" t="str">
            <v>Сталь листовая толщиной 2мм</v>
          </cell>
          <cell r="B214" t="str">
            <v>1.1.192</v>
          </cell>
          <cell r="C214" t="str">
            <v>кг</v>
          </cell>
          <cell r="D214">
            <v>2000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 t="str">
            <v>Նոր</v>
          </cell>
        </row>
        <row r="215">
          <cell r="A215" t="str">
            <v>Измерительные трансформаторы (трансформаторы тока и напряжения)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A216" t="str">
            <v>Трансформатор напряжения 10 кВ НТМИ-6</v>
          </cell>
          <cell r="B216" t="str">
            <v>1.1.193</v>
          </cell>
          <cell r="C216" t="str">
            <v>шт</v>
          </cell>
          <cell r="D216">
            <v>6</v>
          </cell>
          <cell r="E216">
            <v>30</v>
          </cell>
          <cell r="F216">
            <v>28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 t="str">
            <v>2-E120030,   28-E120030A</v>
          </cell>
        </row>
        <row r="217">
          <cell r="A217" t="str">
            <v>Трансформатор напряжения 10 кВ НТМИ-10</v>
          </cell>
          <cell r="B217" t="str">
            <v>1.1.194</v>
          </cell>
          <cell r="C217" t="str">
            <v>шт</v>
          </cell>
          <cell r="D217">
            <v>10</v>
          </cell>
          <cell r="E217">
            <v>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 t="str">
            <v>E120040A</v>
          </cell>
        </row>
        <row r="218">
          <cell r="A218" t="str">
            <v>Трансформатор напряжения 10 кВ НАМИ-10</v>
          </cell>
          <cell r="B218" t="str">
            <v>1.1.195</v>
          </cell>
          <cell r="C218" t="str">
            <v>шт</v>
          </cell>
          <cell r="D218">
            <v>12</v>
          </cell>
          <cell r="E218">
            <v>7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 t="str">
            <v>1-E120071A,     1-E120071,         5-E120072</v>
          </cell>
        </row>
        <row r="219">
          <cell r="A219" t="str">
            <v>Трансформатор напряжения 10 кВ JDZX9-6</v>
          </cell>
          <cell r="B219" t="str">
            <v>1.1.196</v>
          </cell>
          <cell r="C219" t="str">
            <v>шт</v>
          </cell>
          <cell r="D219">
            <v>15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 t="str">
            <v>Նոր</v>
          </cell>
        </row>
        <row r="220">
          <cell r="A220" t="str">
            <v>Трансформатор напряжения 10 кВ JDZX9-10</v>
          </cell>
          <cell r="B220" t="str">
            <v>1.1.197</v>
          </cell>
          <cell r="C220" t="str">
            <v>шт</v>
          </cell>
          <cell r="D220">
            <v>15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str">
            <v>Նոր</v>
          </cell>
        </row>
        <row r="221">
          <cell r="A221" t="str">
            <v>Трансформатор напряжения 10 кВ JDZ9-6</v>
          </cell>
          <cell r="B221" t="str">
            <v>1.1.198</v>
          </cell>
          <cell r="C221" t="str">
            <v>шт</v>
          </cell>
          <cell r="D221">
            <v>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 t="str">
            <v>Նոր</v>
          </cell>
        </row>
        <row r="222">
          <cell r="A222" t="str">
            <v>Трансформатор напряжения 10 кВ JDZ9-10</v>
          </cell>
          <cell r="B222" t="str">
            <v>1.1.199</v>
          </cell>
          <cell r="C222" t="str">
            <v>шт</v>
          </cell>
          <cell r="D222">
            <v>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 t="str">
            <v>Նոր</v>
          </cell>
        </row>
        <row r="223">
          <cell r="A223" t="str">
            <v>Трансформатор тока 10 кВ ТПЛ-10, 50/5</v>
          </cell>
          <cell r="B223" t="str">
            <v>1.1.200</v>
          </cell>
          <cell r="C223" t="str">
            <v>шт</v>
          </cell>
          <cell r="D223">
            <v>2</v>
          </cell>
          <cell r="E223">
            <v>28</v>
          </cell>
          <cell r="F223">
            <v>2</v>
          </cell>
          <cell r="G223">
            <v>0</v>
          </cell>
          <cell r="H223">
            <v>11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 t="str">
            <v>2-E130050A , 26-E130050</v>
          </cell>
        </row>
        <row r="224">
          <cell r="A224" t="str">
            <v>Трансформатор тока 10 кВ ТПЛ-10, 75/5</v>
          </cell>
          <cell r="B224" t="str">
            <v>1.1.201</v>
          </cell>
          <cell r="C224" t="str">
            <v>шт</v>
          </cell>
          <cell r="D224">
            <v>2</v>
          </cell>
          <cell r="E224">
            <v>12</v>
          </cell>
          <cell r="F224">
            <v>2</v>
          </cell>
          <cell r="G224">
            <v>0</v>
          </cell>
          <cell r="H224">
            <v>12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 t="str">
            <v>2-E130060A , 10-E130060</v>
          </cell>
        </row>
        <row r="225">
          <cell r="A225" t="str">
            <v>Трансформатор тока 10 кВ ТПЛ-10, 100/5</v>
          </cell>
          <cell r="B225" t="str">
            <v>1.1.202</v>
          </cell>
          <cell r="C225" t="str">
            <v>шт</v>
          </cell>
          <cell r="D225">
            <v>4</v>
          </cell>
          <cell r="E225">
            <v>12</v>
          </cell>
          <cell r="F225">
            <v>0</v>
          </cell>
          <cell r="G225">
            <v>0</v>
          </cell>
          <cell r="H225">
            <v>3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 t="str">
            <v>E130070</v>
          </cell>
        </row>
        <row r="226">
          <cell r="A226" t="str">
            <v>Трансформатор тока 10 кВ ТПЛ-10, 150/5</v>
          </cell>
          <cell r="B226" t="str">
            <v>1.1.203</v>
          </cell>
          <cell r="C226" t="str">
            <v>шт</v>
          </cell>
          <cell r="D226">
            <v>4</v>
          </cell>
          <cell r="E226">
            <v>17</v>
          </cell>
          <cell r="F226">
            <v>6</v>
          </cell>
          <cell r="G226">
            <v>0</v>
          </cell>
          <cell r="H226">
            <v>4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str">
            <v>6-E130080A,  11-E130080</v>
          </cell>
        </row>
        <row r="227">
          <cell r="A227" t="str">
            <v>Трансформатор тока 10 кВ ТПЛ-10, 200/5</v>
          </cell>
          <cell r="B227" t="str">
            <v>1.1.204</v>
          </cell>
          <cell r="C227" t="str">
            <v>шт</v>
          </cell>
          <cell r="D227">
            <v>4</v>
          </cell>
          <cell r="E227">
            <v>14</v>
          </cell>
          <cell r="F227">
            <v>8</v>
          </cell>
          <cell r="G227">
            <v>0</v>
          </cell>
          <cell r="H227">
            <v>7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 t="str">
            <v>8-E130090A,  6-E130090</v>
          </cell>
        </row>
        <row r="228">
          <cell r="A228" t="str">
            <v>Трансформатор тока 10 кВ ТПЛ-10, 300/5</v>
          </cell>
          <cell r="B228" t="str">
            <v>1.1.205</v>
          </cell>
          <cell r="C228" t="str">
            <v>шт</v>
          </cell>
          <cell r="D228">
            <v>4</v>
          </cell>
          <cell r="E228">
            <v>20</v>
          </cell>
          <cell r="F228">
            <v>5</v>
          </cell>
          <cell r="G228">
            <v>0</v>
          </cell>
          <cell r="H228">
            <v>1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str">
            <v>5-E130100A, 15-E130100</v>
          </cell>
        </row>
        <row r="229">
          <cell r="A229" t="str">
            <v>Трансформатор тока 10 кВ ТПЛ-10, 400/5</v>
          </cell>
          <cell r="B229" t="str">
            <v>1.1.206</v>
          </cell>
          <cell r="C229" t="str">
            <v>шт</v>
          </cell>
          <cell r="D229">
            <v>4</v>
          </cell>
          <cell r="E229">
            <v>26</v>
          </cell>
          <cell r="F229">
            <v>22</v>
          </cell>
          <cell r="G229">
            <v>0</v>
          </cell>
          <cell r="H229">
            <v>9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str">
            <v>22-E130110A, 4-E130110</v>
          </cell>
        </row>
        <row r="230">
          <cell r="A230" t="str">
            <v>Трансформатор тока 10 кВ ТПЛ-10, 1500/5</v>
          </cell>
          <cell r="B230" t="str">
            <v>1.1.207</v>
          </cell>
          <cell r="C230" t="str">
            <v>шт</v>
          </cell>
          <cell r="D230">
            <v>3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 t="str">
            <v>Նոր</v>
          </cell>
        </row>
        <row r="231">
          <cell r="A231" t="str">
            <v>Трансформатор тока 10 кВ ТПЛМ-10, 75/5</v>
          </cell>
          <cell r="B231" t="str">
            <v>1.1.208</v>
          </cell>
          <cell r="C231" t="str">
            <v>шт</v>
          </cell>
          <cell r="D231">
            <v>4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 t="str">
            <v>Նոր</v>
          </cell>
        </row>
        <row r="232">
          <cell r="A232" t="str">
            <v>Трансформатор тока 10 кВ ТПЛМ-10, 100/5</v>
          </cell>
          <cell r="B232" t="str">
            <v>1.1.209</v>
          </cell>
          <cell r="C232" t="str">
            <v>шт</v>
          </cell>
          <cell r="D232">
            <v>4</v>
          </cell>
          <cell r="E232">
            <v>2</v>
          </cell>
          <cell r="F232">
            <v>0</v>
          </cell>
          <cell r="G232">
            <v>0</v>
          </cell>
          <cell r="H232">
            <v>3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 t="str">
            <v>E130130</v>
          </cell>
        </row>
        <row r="233">
          <cell r="A233" t="str">
            <v>Трансформатор тока 10 кВ ТПЛМ-10, 150/5</v>
          </cell>
          <cell r="B233" t="str">
            <v>1.1.210</v>
          </cell>
          <cell r="C233" t="str">
            <v>шт</v>
          </cell>
          <cell r="D233">
            <v>4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str">
            <v>Նոր</v>
          </cell>
        </row>
        <row r="234">
          <cell r="A234" t="str">
            <v>Трансформатор тока 10 кВ ТПЛМ-10, 200/5</v>
          </cell>
          <cell r="B234" t="str">
            <v>1.1.211</v>
          </cell>
          <cell r="C234" t="str">
            <v>шт</v>
          </cell>
          <cell r="D234">
            <v>4</v>
          </cell>
          <cell r="E234">
            <v>3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 t="str">
            <v>E130140</v>
          </cell>
        </row>
        <row r="235">
          <cell r="A235" t="str">
            <v>Трансформатор тока 10 кВ ТПЛМ-10, 300/5</v>
          </cell>
          <cell r="B235" t="str">
            <v>1.1.212</v>
          </cell>
          <cell r="C235" t="str">
            <v>шт</v>
          </cell>
          <cell r="D235">
            <v>4</v>
          </cell>
          <cell r="E235">
            <v>2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 t="str">
            <v>E130150</v>
          </cell>
        </row>
        <row r="236">
          <cell r="A236" t="str">
            <v>Трансформатор тока 10 кВ ТПЛМ-10, 400/5</v>
          </cell>
          <cell r="B236" t="str">
            <v>1.1.213</v>
          </cell>
          <cell r="C236" t="str">
            <v>шт</v>
          </cell>
          <cell r="D236">
            <v>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 t="str">
            <v>Նոր</v>
          </cell>
        </row>
        <row r="237">
          <cell r="A237" t="str">
            <v>Трансформатор тока 10 кВ ТПЛМ-10, 1500/5</v>
          </cell>
          <cell r="B237" t="str">
            <v>1.1.214</v>
          </cell>
          <cell r="C237" t="str">
            <v>шт</v>
          </cell>
          <cell r="D237">
            <v>3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str">
            <v>E130250</v>
          </cell>
        </row>
        <row r="238">
          <cell r="A238" t="str">
            <v>Трансформатор тока 10 кВ ТЛМ-10, 100/5</v>
          </cell>
          <cell r="B238" t="str">
            <v>1.1.215</v>
          </cell>
          <cell r="C238" t="str">
            <v>шт</v>
          </cell>
          <cell r="D238">
            <v>4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 t="str">
            <v>E130170</v>
          </cell>
        </row>
        <row r="239">
          <cell r="A239" t="str">
            <v>Трансформатор тока 10 кВ ТЛМ-10, 150/5</v>
          </cell>
          <cell r="B239" t="str">
            <v>1.1.216</v>
          </cell>
          <cell r="C239" t="str">
            <v>шт</v>
          </cell>
          <cell r="D239">
            <v>4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 t="str">
            <v>E130180</v>
          </cell>
        </row>
        <row r="240">
          <cell r="A240" t="str">
            <v>Трансформатор тока 10 кВ ТЛМ-10, 200/5</v>
          </cell>
          <cell r="B240" t="str">
            <v>1.1.217</v>
          </cell>
          <cell r="C240" t="str">
            <v>шт</v>
          </cell>
          <cell r="D240">
            <v>4</v>
          </cell>
          <cell r="E240">
            <v>5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str">
            <v>E130190</v>
          </cell>
        </row>
        <row r="241">
          <cell r="A241" t="str">
            <v>Трансформатор тока 10 кВ ТЛМ-10, 300/5</v>
          </cell>
          <cell r="B241" t="str">
            <v>1.1.218</v>
          </cell>
          <cell r="C241" t="str">
            <v>шт</v>
          </cell>
          <cell r="D241">
            <v>4</v>
          </cell>
          <cell r="E241">
            <v>8</v>
          </cell>
          <cell r="F241">
            <v>0</v>
          </cell>
          <cell r="G241">
            <v>1</v>
          </cell>
          <cell r="H241">
            <v>2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str">
            <v>E130200</v>
          </cell>
        </row>
        <row r="242">
          <cell r="A242" t="str">
            <v>Трансформатор тока 10 кВ ТЛМ-10, 400/5</v>
          </cell>
          <cell r="B242" t="str">
            <v>1.1.219</v>
          </cell>
          <cell r="C242" t="str">
            <v>шт</v>
          </cell>
          <cell r="D242">
            <v>4</v>
          </cell>
          <cell r="E242">
            <v>0</v>
          </cell>
          <cell r="F242">
            <v>0</v>
          </cell>
          <cell r="G242">
            <v>0</v>
          </cell>
          <cell r="H242">
            <v>1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str">
            <v>E130210</v>
          </cell>
        </row>
        <row r="243">
          <cell r="A243" t="str">
            <v>Трансформатор тока 10 кВ ТЛМ-10, 1500/5</v>
          </cell>
          <cell r="B243" t="str">
            <v>1.1.220</v>
          </cell>
          <cell r="C243" t="str">
            <v>шт</v>
          </cell>
          <cell r="D243">
            <v>3</v>
          </cell>
          <cell r="E243">
            <v>0</v>
          </cell>
          <cell r="F243">
            <v>0</v>
          </cell>
          <cell r="G243">
            <v>0</v>
          </cell>
          <cell r="H243">
            <v>6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str">
            <v>E130250</v>
          </cell>
        </row>
        <row r="244">
          <cell r="A244" t="str">
            <v>Трансформатор тока 10 кВ ТПОЛ-10, 100/5</v>
          </cell>
          <cell r="B244" t="str">
            <v>1.1.221</v>
          </cell>
          <cell r="C244" t="str">
            <v>шт</v>
          </cell>
          <cell r="D244">
            <v>4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str">
            <v>Նոր</v>
          </cell>
        </row>
        <row r="245">
          <cell r="A245" t="str">
            <v>Трансформатор тока 10 кВ ТПОЛ-10, 150/5</v>
          </cell>
          <cell r="B245" t="str">
            <v>1.1.222</v>
          </cell>
          <cell r="C245" t="str">
            <v>шт</v>
          </cell>
          <cell r="D245">
            <v>4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 t="str">
            <v>Նոր</v>
          </cell>
        </row>
        <row r="246">
          <cell r="A246" t="str">
            <v>Трансформатор тока 10 кВ ТПОЛ-10, 200/5</v>
          </cell>
          <cell r="B246" t="str">
            <v>1.1.223</v>
          </cell>
          <cell r="C246" t="str">
            <v>шт</v>
          </cell>
          <cell r="D246">
            <v>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str">
            <v>Նոր</v>
          </cell>
        </row>
        <row r="247">
          <cell r="A247" t="str">
            <v>Трансформатор тока 10 кВ ТПОЛ-10, 300/5</v>
          </cell>
          <cell r="B247" t="str">
            <v>1.1.224</v>
          </cell>
          <cell r="C247" t="str">
            <v>шт</v>
          </cell>
          <cell r="D247">
            <v>4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 t="str">
            <v>Նոր</v>
          </cell>
        </row>
        <row r="248">
          <cell r="A248" t="str">
            <v>Трансформатор тока 10 кВ ТПОЛ-10, 400/5</v>
          </cell>
          <cell r="B248" t="str">
            <v>1.1.225</v>
          </cell>
          <cell r="C248" t="str">
            <v>шт</v>
          </cell>
          <cell r="D248">
            <v>4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str">
            <v>Նոր</v>
          </cell>
        </row>
        <row r="249">
          <cell r="A249" t="str">
            <v>Трансформатор тока 10 кВ ТПОЛ-10, 1500/5</v>
          </cell>
          <cell r="B249" t="str">
            <v>1.1.226</v>
          </cell>
          <cell r="C249" t="str">
            <v>шт</v>
          </cell>
          <cell r="D249">
            <v>3</v>
          </cell>
          <cell r="E249">
            <v>4</v>
          </cell>
          <cell r="F249">
            <v>2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str">
            <v>2-E130290A , 2-E130290</v>
          </cell>
        </row>
        <row r="250">
          <cell r="A250" t="str">
            <v>Трансформатор тока 10 кВ ТВЛМ-10, 100/5</v>
          </cell>
          <cell r="B250" t="str">
            <v>1.1.227</v>
          </cell>
          <cell r="C250" t="str">
            <v>шт</v>
          </cell>
          <cell r="D250">
            <v>4</v>
          </cell>
          <cell r="E250">
            <v>1</v>
          </cell>
          <cell r="F250">
            <v>0</v>
          </cell>
          <cell r="G250">
            <v>0</v>
          </cell>
          <cell r="H250">
            <v>2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 t="str">
            <v>E130470</v>
          </cell>
        </row>
        <row r="251">
          <cell r="A251" t="str">
            <v>Трансформатор тока 10 кВ ТВЛМ-10, 150/5</v>
          </cell>
          <cell r="B251" t="str">
            <v>1.1.228</v>
          </cell>
          <cell r="C251" t="str">
            <v>шт</v>
          </cell>
          <cell r="D251">
            <v>4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 t="str">
            <v>E130480</v>
          </cell>
        </row>
        <row r="252">
          <cell r="A252" t="str">
            <v>Трансформатор тока 10 кВ ТВЛМ-10, 200/5</v>
          </cell>
          <cell r="B252" t="str">
            <v>1.1.229</v>
          </cell>
          <cell r="C252" t="str">
            <v>шт</v>
          </cell>
          <cell r="D252">
            <v>4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 t="str">
            <v>E130490</v>
          </cell>
        </row>
        <row r="253">
          <cell r="A253" t="str">
            <v>Трансформатор тока 10 кВ ТВЛМ-10, 300/5</v>
          </cell>
          <cell r="B253" t="str">
            <v>1.1.230</v>
          </cell>
          <cell r="C253" t="str">
            <v>шт</v>
          </cell>
          <cell r="D253">
            <v>4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E130500</v>
          </cell>
        </row>
        <row r="254">
          <cell r="A254" t="str">
            <v xml:space="preserve"> Трансформатор тока 10 кВ ТВЛМ-10, 400/5</v>
          </cell>
          <cell r="B254" t="str">
            <v>1.1.231</v>
          </cell>
          <cell r="C254" t="str">
            <v>шт</v>
          </cell>
          <cell r="D254">
            <v>4</v>
          </cell>
          <cell r="E254">
            <v>3</v>
          </cell>
          <cell r="F254">
            <v>0</v>
          </cell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E130510</v>
          </cell>
        </row>
        <row r="255">
          <cell r="A255" t="str">
            <v>Трансформатор тока 10 кВ ТВЛМ-10, 1500/5</v>
          </cell>
          <cell r="B255" t="str">
            <v>1.1.232</v>
          </cell>
          <cell r="C255" t="str">
            <v>шт</v>
          </cell>
          <cell r="D255">
            <v>3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E130524</v>
          </cell>
        </row>
        <row r="256">
          <cell r="A256" t="str">
            <v>Масляные выключатели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A257" t="str">
            <v>МВ типа ВК-10 630 А</v>
          </cell>
          <cell r="B257" t="str">
            <v>1.1.233</v>
          </cell>
          <cell r="C257" t="str">
            <v>шт</v>
          </cell>
          <cell r="D257">
            <v>9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E060492</v>
          </cell>
        </row>
        <row r="258">
          <cell r="A258" t="str">
            <v>МВ типа ВК-10 1500 А</v>
          </cell>
          <cell r="B258" t="str">
            <v>1.1.234</v>
          </cell>
          <cell r="C258" t="str">
            <v>шт</v>
          </cell>
          <cell r="D258">
            <v>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Նոր</v>
          </cell>
        </row>
        <row r="259">
          <cell r="A259" t="str">
            <v>МВ типа ВПМ-10 630 А</v>
          </cell>
          <cell r="B259" t="str">
            <v>1.1.235</v>
          </cell>
          <cell r="C259" t="str">
            <v>шт</v>
          </cell>
          <cell r="D259">
            <v>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Նոր</v>
          </cell>
        </row>
        <row r="260">
          <cell r="A260" t="str">
            <v>МВ типа ВМГ-10 630 А</v>
          </cell>
          <cell r="B260" t="str">
            <v>1.1.236</v>
          </cell>
          <cell r="C260" t="str">
            <v>шт</v>
          </cell>
          <cell r="D260">
            <v>3</v>
          </cell>
          <cell r="E260">
            <v>12</v>
          </cell>
          <cell r="F260">
            <v>0</v>
          </cell>
          <cell r="G260">
            <v>0</v>
          </cell>
          <cell r="H260">
            <v>5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E060080</v>
          </cell>
        </row>
        <row r="261">
          <cell r="A261" t="str">
            <v xml:space="preserve"> МВ типа  ВММ-10 630 А</v>
          </cell>
          <cell r="B261" t="str">
            <v>1.1.237</v>
          </cell>
          <cell r="C261" t="str">
            <v>шт</v>
          </cell>
          <cell r="D261">
            <v>7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E060060</v>
          </cell>
        </row>
        <row r="262">
          <cell r="A262" t="str">
            <v>Линейная арматура для ВЛ 35-110 кВ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A263" t="str">
            <v>Ушко У1-7-16</v>
          </cell>
          <cell r="B263" t="str">
            <v>1.1.238</v>
          </cell>
          <cell r="C263" t="str">
            <v>шт</v>
          </cell>
          <cell r="D263">
            <v>600</v>
          </cell>
          <cell r="E263">
            <v>1245</v>
          </cell>
          <cell r="F263">
            <v>0</v>
          </cell>
          <cell r="G263">
            <v>0</v>
          </cell>
          <cell r="H263">
            <v>1138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E240511</v>
          </cell>
        </row>
        <row r="264">
          <cell r="A264" t="str">
            <v>Ушко У1-12-16</v>
          </cell>
          <cell r="B264" t="str">
            <v>1.1.239</v>
          </cell>
          <cell r="C264" t="str">
            <v>шт</v>
          </cell>
          <cell r="D264">
            <v>65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E240520</v>
          </cell>
        </row>
        <row r="265">
          <cell r="A265" t="str">
            <v>Ушко У2-7-16</v>
          </cell>
          <cell r="B265" t="str">
            <v>1.1.240</v>
          </cell>
          <cell r="C265" t="str">
            <v>шт</v>
          </cell>
          <cell r="D265">
            <v>270</v>
          </cell>
          <cell r="E265">
            <v>875</v>
          </cell>
          <cell r="F265">
            <v>0</v>
          </cell>
          <cell r="G265">
            <v>0</v>
          </cell>
          <cell r="H265">
            <v>65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E240581</v>
          </cell>
        </row>
        <row r="266">
          <cell r="A266" t="str">
            <v>Серьга СР-7-16</v>
          </cell>
          <cell r="B266" t="str">
            <v>1.1.241</v>
          </cell>
          <cell r="C266" t="str">
            <v>шт</v>
          </cell>
          <cell r="D266">
            <v>1000</v>
          </cell>
          <cell r="E266">
            <v>597</v>
          </cell>
          <cell r="F266">
            <v>0</v>
          </cell>
          <cell r="G266">
            <v>89</v>
          </cell>
          <cell r="H266">
            <v>561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E240240</v>
          </cell>
        </row>
        <row r="267">
          <cell r="A267" t="str">
            <v>Серьга СРС-7-16</v>
          </cell>
          <cell r="B267" t="str">
            <v>1.1.242</v>
          </cell>
          <cell r="C267" t="str">
            <v>шт</v>
          </cell>
          <cell r="D267">
            <v>200</v>
          </cell>
          <cell r="E267">
            <v>3</v>
          </cell>
          <cell r="F267">
            <v>0</v>
          </cell>
          <cell r="G267">
            <v>0</v>
          </cell>
          <cell r="H267">
            <v>47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E240370</v>
          </cell>
        </row>
        <row r="268">
          <cell r="A268" t="str">
            <v>Серьга СР-16-20</v>
          </cell>
          <cell r="B268" t="str">
            <v>1.1.243</v>
          </cell>
          <cell r="C268" t="str">
            <v>шт</v>
          </cell>
          <cell r="D268">
            <v>15</v>
          </cell>
          <cell r="E268">
            <v>689</v>
          </cell>
          <cell r="F268">
            <v>0</v>
          </cell>
          <cell r="G268">
            <v>164</v>
          </cell>
          <cell r="H268">
            <v>7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E240300</v>
          </cell>
        </row>
        <row r="269">
          <cell r="A269" t="str">
            <v>Скоба СК-7-1А</v>
          </cell>
          <cell r="B269" t="str">
            <v>1.1.244</v>
          </cell>
          <cell r="C269" t="str">
            <v>шт</v>
          </cell>
          <cell r="D269">
            <v>850</v>
          </cell>
          <cell r="E269">
            <v>381</v>
          </cell>
          <cell r="F269">
            <v>0</v>
          </cell>
          <cell r="G269">
            <v>18</v>
          </cell>
          <cell r="H269">
            <v>952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E240030</v>
          </cell>
        </row>
        <row r="270">
          <cell r="A270" t="str">
            <v>Скоба СК-12-1А</v>
          </cell>
          <cell r="B270" t="str">
            <v>1.1.245</v>
          </cell>
          <cell r="C270" t="str">
            <v>шт</v>
          </cell>
          <cell r="D270">
            <v>250</v>
          </cell>
          <cell r="E270">
            <v>451</v>
          </cell>
          <cell r="F270">
            <v>0</v>
          </cell>
          <cell r="G270">
            <v>103</v>
          </cell>
          <cell r="H270">
            <v>368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E240070</v>
          </cell>
        </row>
        <row r="271">
          <cell r="A271" t="str">
            <v>Зажим натяжной болтовой НБ-3-6Б</v>
          </cell>
          <cell r="B271" t="str">
            <v>1.1.246</v>
          </cell>
          <cell r="C271" t="str">
            <v>шт</v>
          </cell>
          <cell r="D271">
            <v>200</v>
          </cell>
          <cell r="E271">
            <v>198</v>
          </cell>
          <cell r="F271">
            <v>0</v>
          </cell>
          <cell r="G271">
            <v>0</v>
          </cell>
          <cell r="H271">
            <v>142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E241920</v>
          </cell>
        </row>
        <row r="272">
          <cell r="A272" t="str">
            <v>Зажим натяжной болтовой НБ-2-6</v>
          </cell>
          <cell r="B272" t="str">
            <v>1.1.247</v>
          </cell>
          <cell r="C272" t="str">
            <v>шт</v>
          </cell>
          <cell r="D272">
            <v>430</v>
          </cell>
          <cell r="E272">
            <v>275</v>
          </cell>
          <cell r="F272">
            <v>0</v>
          </cell>
          <cell r="G272">
            <v>13</v>
          </cell>
          <cell r="H272">
            <v>409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E241910</v>
          </cell>
        </row>
        <row r="273">
          <cell r="A273" t="str">
            <v>Зажим соединительный плашечный ПА-3-2</v>
          </cell>
          <cell r="B273" t="str">
            <v>1.1.248</v>
          </cell>
          <cell r="C273" t="str">
            <v>шт</v>
          </cell>
          <cell r="D273">
            <v>630</v>
          </cell>
          <cell r="E273">
            <v>229</v>
          </cell>
          <cell r="F273">
            <v>0</v>
          </cell>
          <cell r="G273">
            <v>0</v>
          </cell>
          <cell r="H273">
            <v>427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E241610</v>
          </cell>
        </row>
        <row r="274">
          <cell r="A274" t="str">
            <v>Зажим соединительный плашечный ПА-2-2</v>
          </cell>
          <cell r="B274" t="str">
            <v>1.1.249</v>
          </cell>
          <cell r="C274" t="str">
            <v>шт</v>
          </cell>
          <cell r="D274">
            <v>420</v>
          </cell>
          <cell r="E274">
            <v>325</v>
          </cell>
          <cell r="F274">
            <v>0</v>
          </cell>
          <cell r="G274">
            <v>0</v>
          </cell>
          <cell r="H274">
            <v>243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E241590</v>
          </cell>
        </row>
        <row r="275">
          <cell r="A275" t="str">
            <v>Зажим соединительный плашечный ПА-4-1</v>
          </cell>
          <cell r="B275" t="str">
            <v>1.1.250</v>
          </cell>
          <cell r="C275" t="str">
            <v>шт</v>
          </cell>
          <cell r="D275">
            <v>385</v>
          </cell>
          <cell r="E275">
            <v>248</v>
          </cell>
          <cell r="F275">
            <v>0</v>
          </cell>
          <cell r="G275">
            <v>0</v>
          </cell>
          <cell r="H275">
            <v>183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E241620</v>
          </cell>
        </row>
        <row r="276">
          <cell r="A276" t="str">
            <v>Зажим соединительный овальный СОАС-50</v>
          </cell>
          <cell r="B276" t="str">
            <v>1.1.251</v>
          </cell>
          <cell r="C276" t="str">
            <v>шт</v>
          </cell>
          <cell r="D276">
            <v>30</v>
          </cell>
          <cell r="E276">
            <v>3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E241270</v>
          </cell>
        </row>
        <row r="277">
          <cell r="A277" t="str">
            <v>Зажим соединительный овальный СОАС-70</v>
          </cell>
          <cell r="B277" t="str">
            <v>1.1.252</v>
          </cell>
          <cell r="C277" t="str">
            <v>шт</v>
          </cell>
          <cell r="D277">
            <v>85</v>
          </cell>
          <cell r="E277">
            <v>575</v>
          </cell>
          <cell r="F277">
            <v>0</v>
          </cell>
          <cell r="G277">
            <v>85</v>
          </cell>
          <cell r="H277">
            <v>30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E241280</v>
          </cell>
        </row>
        <row r="278">
          <cell r="A278" t="str">
            <v>Зажим соединительный овальный СОАС-95</v>
          </cell>
          <cell r="B278" t="str">
            <v>1.1.253</v>
          </cell>
          <cell r="C278" t="str">
            <v>шт</v>
          </cell>
          <cell r="D278">
            <v>70</v>
          </cell>
          <cell r="E278">
            <v>151</v>
          </cell>
          <cell r="F278">
            <v>0</v>
          </cell>
          <cell r="G278">
            <v>0</v>
          </cell>
          <cell r="H278">
            <v>7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E241290</v>
          </cell>
        </row>
        <row r="279">
          <cell r="A279" t="str">
            <v>Зажим соединительный овальный СОАС-120</v>
          </cell>
          <cell r="B279" t="str">
            <v>1.1.254</v>
          </cell>
          <cell r="C279" t="str">
            <v>шт</v>
          </cell>
          <cell r="D279">
            <v>50</v>
          </cell>
          <cell r="E279">
            <v>409</v>
          </cell>
          <cell r="F279">
            <v>0</v>
          </cell>
          <cell r="G279">
            <v>130</v>
          </cell>
          <cell r="H279">
            <v>3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E241300</v>
          </cell>
        </row>
        <row r="280">
          <cell r="A280" t="str">
            <v>Зажим соединительный овальный СОАС-150</v>
          </cell>
          <cell r="B280" t="str">
            <v>1.1.255</v>
          </cell>
          <cell r="C280" t="str">
            <v>шт</v>
          </cell>
          <cell r="D280">
            <v>50</v>
          </cell>
          <cell r="E280">
            <v>543</v>
          </cell>
          <cell r="F280">
            <v>0</v>
          </cell>
          <cell r="G280">
            <v>145</v>
          </cell>
          <cell r="H280">
            <v>8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E241310</v>
          </cell>
        </row>
        <row r="281">
          <cell r="A281" t="str">
            <v>Зажим соединительный овальный СОАС-185</v>
          </cell>
          <cell r="B281" t="str">
            <v>1.1.256</v>
          </cell>
          <cell r="C281" t="str">
            <v>шт</v>
          </cell>
          <cell r="D281">
            <v>60</v>
          </cell>
          <cell r="E281">
            <v>114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E241320</v>
          </cell>
        </row>
        <row r="282">
          <cell r="A282" t="str">
            <v>Зажим глухой поддерживающий ПГН-2-6</v>
          </cell>
          <cell r="B282" t="str">
            <v>1.1.257</v>
          </cell>
          <cell r="C282" t="str">
            <v>шт</v>
          </cell>
          <cell r="D282">
            <v>155</v>
          </cell>
          <cell r="E282">
            <v>211</v>
          </cell>
          <cell r="F282">
            <v>0</v>
          </cell>
          <cell r="G282">
            <v>88</v>
          </cell>
          <cell r="H282">
            <v>54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E241730</v>
          </cell>
        </row>
        <row r="283">
          <cell r="A283" t="str">
            <v>Зажим глухой поддерживающий ПГН-1-5</v>
          </cell>
          <cell r="B283" t="str">
            <v>1.1.258</v>
          </cell>
          <cell r="C283" t="str">
            <v>шт</v>
          </cell>
          <cell r="D283">
            <v>20</v>
          </cell>
          <cell r="E283">
            <v>275</v>
          </cell>
          <cell r="F283">
            <v>0</v>
          </cell>
          <cell r="G283">
            <v>0</v>
          </cell>
          <cell r="H283">
            <v>59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E241720</v>
          </cell>
        </row>
        <row r="284">
          <cell r="A284" t="str">
            <v>Зажим глухой поддерживающий ПГН-3-5</v>
          </cell>
          <cell r="B284" t="str">
            <v>1.1.259</v>
          </cell>
          <cell r="C284" t="str">
            <v>шт</v>
          </cell>
          <cell r="D284">
            <v>150</v>
          </cell>
          <cell r="E284">
            <v>324</v>
          </cell>
          <cell r="F284">
            <v>0</v>
          </cell>
          <cell r="G284">
            <v>41</v>
          </cell>
          <cell r="H284">
            <v>55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E241740</v>
          </cell>
        </row>
        <row r="285">
          <cell r="A285" t="str">
            <v>Зажим заземляющий ЗПС-50-3</v>
          </cell>
          <cell r="B285" t="str">
            <v>1.1.260</v>
          </cell>
          <cell r="C285" t="str">
            <v>шт</v>
          </cell>
          <cell r="D285">
            <v>70</v>
          </cell>
          <cell r="E285">
            <v>145</v>
          </cell>
          <cell r="F285">
            <v>0</v>
          </cell>
          <cell r="G285">
            <v>10</v>
          </cell>
          <cell r="H285">
            <v>1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E241530</v>
          </cell>
        </row>
        <row r="286">
          <cell r="A286" t="str">
            <v>Зажим аппаратный прессуемый А2А-70</v>
          </cell>
          <cell r="B286" t="str">
            <v>1.1.261</v>
          </cell>
          <cell r="C286" t="str">
            <v>шт</v>
          </cell>
          <cell r="D286">
            <v>35</v>
          </cell>
          <cell r="E286">
            <v>108</v>
          </cell>
          <cell r="F286">
            <v>0</v>
          </cell>
          <cell r="G286">
            <v>0</v>
          </cell>
          <cell r="H286">
            <v>40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E242180</v>
          </cell>
        </row>
        <row r="287">
          <cell r="A287" t="str">
            <v>Зажим аппаратный прессуемый А2А-95</v>
          </cell>
          <cell r="B287" t="str">
            <v>1.1.262</v>
          </cell>
          <cell r="C287" t="str">
            <v>шт</v>
          </cell>
          <cell r="D287">
            <v>35</v>
          </cell>
          <cell r="E287">
            <v>84</v>
          </cell>
          <cell r="F287">
            <v>0</v>
          </cell>
          <cell r="G287">
            <v>0</v>
          </cell>
          <cell r="H287">
            <v>9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E242190</v>
          </cell>
        </row>
        <row r="288">
          <cell r="A288" t="str">
            <v>Зажим аппаратный прессуемый А2А-120</v>
          </cell>
          <cell r="B288" t="str">
            <v>1.1.263</v>
          </cell>
          <cell r="C288" t="str">
            <v>шт</v>
          </cell>
          <cell r="D288">
            <v>40</v>
          </cell>
          <cell r="E288">
            <v>166</v>
          </cell>
          <cell r="F288">
            <v>0</v>
          </cell>
          <cell r="G288">
            <v>10</v>
          </cell>
          <cell r="H288">
            <v>21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E242200</v>
          </cell>
        </row>
        <row r="289">
          <cell r="A289" t="str">
            <v>Зажим аппаратный прессуемый А2А-150</v>
          </cell>
          <cell r="B289" t="str">
            <v>1.1.264</v>
          </cell>
          <cell r="C289" t="str">
            <v>шт</v>
          </cell>
          <cell r="D289">
            <v>10</v>
          </cell>
          <cell r="E289">
            <v>263</v>
          </cell>
          <cell r="F289">
            <v>0</v>
          </cell>
          <cell r="G289">
            <v>51</v>
          </cell>
          <cell r="H289">
            <v>9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E242210</v>
          </cell>
        </row>
        <row r="290">
          <cell r="A290" t="str">
            <v>Зажим аппаратный прессуемый А2А-185</v>
          </cell>
          <cell r="B290" t="str">
            <v>1.1.265</v>
          </cell>
          <cell r="C290" t="str">
            <v>шт</v>
          </cell>
          <cell r="D290">
            <v>10</v>
          </cell>
          <cell r="E290">
            <v>191</v>
          </cell>
          <cell r="F290">
            <v>0</v>
          </cell>
          <cell r="G290">
            <v>68</v>
          </cell>
          <cell r="H290">
            <v>6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E242220</v>
          </cell>
        </row>
        <row r="291">
          <cell r="A291" t="str">
            <v>Зажим аппаратный прессуемый А4А-240</v>
          </cell>
          <cell r="B291" t="str">
            <v>1.1.266</v>
          </cell>
          <cell r="C291" t="str">
            <v>шт</v>
          </cell>
          <cell r="D291">
            <v>20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E242230</v>
          </cell>
        </row>
        <row r="292">
          <cell r="A292" t="str">
            <v>Зажим натяжной заклинивающийся  НЗ-2-7, АС-70</v>
          </cell>
          <cell r="B292" t="str">
            <v>1.1.267</v>
          </cell>
          <cell r="C292" t="str">
            <v>шт</v>
          </cell>
          <cell r="D292">
            <v>10</v>
          </cell>
          <cell r="E292">
            <v>53</v>
          </cell>
          <cell r="F292">
            <v>0</v>
          </cell>
          <cell r="G292">
            <v>9</v>
          </cell>
          <cell r="H292">
            <v>3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E242052</v>
          </cell>
        </row>
        <row r="293">
          <cell r="A293" t="str">
            <v>Зажим натяжной заклинивающийся  НЗ-2-7, АС-95</v>
          </cell>
          <cell r="B293" t="str">
            <v>1.1.268</v>
          </cell>
          <cell r="C293" t="str">
            <v>шт</v>
          </cell>
          <cell r="D293">
            <v>10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A294" t="str">
            <v>Звено промежуточное трехлапчатое ПРТ-7/12-2</v>
          </cell>
          <cell r="B294" t="str">
            <v>1.1.269</v>
          </cell>
          <cell r="C294" t="str">
            <v>шт</v>
          </cell>
          <cell r="D294">
            <v>30</v>
          </cell>
          <cell r="E294">
            <v>284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E240892</v>
          </cell>
        </row>
        <row r="295">
          <cell r="A295" t="str">
            <v>Звено промежуточное монтажное ПТМ-7-2</v>
          </cell>
          <cell r="B295" t="str">
            <v>1.1.270</v>
          </cell>
          <cell r="C295" t="str">
            <v>шт</v>
          </cell>
          <cell r="D295">
            <v>30</v>
          </cell>
          <cell r="E295">
            <v>449</v>
          </cell>
          <cell r="F295">
            <v>0</v>
          </cell>
          <cell r="G295">
            <v>88</v>
          </cell>
          <cell r="H295">
            <v>35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E241030</v>
          </cell>
        </row>
        <row r="296">
          <cell r="A296" t="str">
            <v>Звено промежуточное регулируемое ПРР-7-1А</v>
          </cell>
          <cell r="B296" t="str">
            <v>1.1.271</v>
          </cell>
          <cell r="C296" t="str">
            <v>шт</v>
          </cell>
          <cell r="D296">
            <v>20</v>
          </cell>
          <cell r="E296">
            <v>728</v>
          </cell>
          <cell r="F296">
            <v>0</v>
          </cell>
          <cell r="G296">
            <v>199</v>
          </cell>
          <cell r="H296">
            <v>51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E240930</v>
          </cell>
        </row>
        <row r="297">
          <cell r="A297" t="str">
            <v>Узел крепления КГП-7-1</v>
          </cell>
          <cell r="B297" t="str">
            <v>1.1.272</v>
          </cell>
          <cell r="C297" t="str">
            <v>шт</v>
          </cell>
          <cell r="D297">
            <v>120</v>
          </cell>
          <cell r="E297">
            <v>298</v>
          </cell>
          <cell r="F297">
            <v>0</v>
          </cell>
          <cell r="G297">
            <v>39</v>
          </cell>
          <cell r="H297">
            <v>148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E240170</v>
          </cell>
        </row>
        <row r="298">
          <cell r="A298" t="str">
            <v>Гаситель вибрации ГВН-2-9</v>
          </cell>
          <cell r="B298" t="str">
            <v>1.1.273</v>
          </cell>
          <cell r="C298" t="str">
            <v>шт</v>
          </cell>
          <cell r="D298">
            <v>150</v>
          </cell>
          <cell r="E298">
            <v>210</v>
          </cell>
          <cell r="F298">
            <v>0</v>
          </cell>
          <cell r="G298">
            <v>20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E241150</v>
          </cell>
        </row>
        <row r="299">
          <cell r="A299" t="str">
            <v>Гаситель вибрации ГВН-3-17</v>
          </cell>
          <cell r="B299" t="str">
            <v>1.1.274</v>
          </cell>
          <cell r="C299" t="str">
            <v>шт</v>
          </cell>
          <cell r="D299">
            <v>50</v>
          </cell>
          <cell r="E299">
            <v>172</v>
          </cell>
          <cell r="F299">
            <v>0</v>
          </cell>
          <cell r="G299">
            <v>10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E241180</v>
          </cell>
        </row>
        <row r="300">
          <cell r="A300" t="str">
            <v>Грозозащитный трос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A301" t="str">
            <v>Грозозащитный трос С-35</v>
          </cell>
          <cell r="B301" t="str">
            <v>1.1.275</v>
          </cell>
          <cell r="C301" t="str">
            <v>кг</v>
          </cell>
          <cell r="D301">
            <v>400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E030901</v>
          </cell>
        </row>
        <row r="302">
          <cell r="A302" t="str">
            <v>Грозозащитный трос С-50</v>
          </cell>
          <cell r="B302" t="str">
            <v>1.1.276</v>
          </cell>
          <cell r="C302" t="str">
            <v>кг</v>
          </cell>
          <cell r="D302">
            <v>1200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E030911</v>
          </cell>
        </row>
        <row r="303">
          <cell r="A303" t="str">
            <v xml:space="preserve">Маслостойкий резиновый лист 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A304" t="str">
            <v>Маслостойкий резиновый лист 700x700 3 мм</v>
          </cell>
          <cell r="B304" t="str">
            <v>1.1.277</v>
          </cell>
          <cell r="C304" t="str">
            <v>кг</v>
          </cell>
          <cell r="D304">
            <v>80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Նոր</v>
          </cell>
        </row>
        <row r="305">
          <cell r="A305" t="str">
            <v>Маслостойкий резиновый лист 700x700 4 мм</v>
          </cell>
          <cell r="B305" t="str">
            <v>1.1.278</v>
          </cell>
          <cell r="C305" t="str">
            <v>кг</v>
          </cell>
          <cell r="D305">
            <v>35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Նոր</v>
          </cell>
        </row>
        <row r="306">
          <cell r="A306" t="str">
            <v>Маслостойкий резиновый лист 700x700 6 мм</v>
          </cell>
          <cell r="B306" t="str">
            <v>1.1.279</v>
          </cell>
          <cell r="C306" t="str">
            <v>кг</v>
          </cell>
          <cell r="D306">
            <v>260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Նոր</v>
          </cell>
        </row>
        <row r="307">
          <cell r="A307" t="str">
            <v>Маслостойкий резиновый лист 700x700 8 мм</v>
          </cell>
          <cell r="B307" t="str">
            <v>1.1.280</v>
          </cell>
          <cell r="C307" t="str">
            <v>кг</v>
          </cell>
          <cell r="D307">
            <v>250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Նոր</v>
          </cell>
        </row>
        <row r="308">
          <cell r="A308" t="str">
            <v>Маслостойкий резиновый лист 700x700 10 мм</v>
          </cell>
          <cell r="B308" t="str">
            <v>1.1.281</v>
          </cell>
          <cell r="C308" t="str">
            <v>кг</v>
          </cell>
          <cell r="D308">
            <v>180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Նոր</v>
          </cell>
        </row>
        <row r="309">
          <cell r="A309" t="str">
            <v>Маслостойкий резиновый лист 700x700 12 мм</v>
          </cell>
          <cell r="B309" t="str">
            <v>1.1.282</v>
          </cell>
          <cell r="C309" t="str">
            <v>кг</v>
          </cell>
          <cell r="D309">
            <v>130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Նոր</v>
          </cell>
        </row>
        <row r="310">
          <cell r="A310" t="str">
            <v>Маслостойкая резиновая прокладочная лента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A311" t="str">
            <v>Маслостойкая резиновая прокладочная лента 30 мм</v>
          </cell>
          <cell r="B311" t="str">
            <v>1.1.283</v>
          </cell>
          <cell r="C311" t="str">
            <v>п.м.</v>
          </cell>
          <cell r="D311">
            <v>100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Նոր</v>
          </cell>
        </row>
        <row r="312">
          <cell r="A312" t="str">
            <v>Маслостойкая резиновая прокладочная лента 50 мм</v>
          </cell>
          <cell r="B312" t="str">
            <v>1.1.284</v>
          </cell>
          <cell r="C312" t="str">
            <v>п.м.</v>
          </cell>
          <cell r="D312">
            <v>100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Նոր</v>
          </cell>
        </row>
        <row r="313">
          <cell r="A313" t="str">
            <v>Приспособление для термитной сварки проводов ПТСП-2</v>
          </cell>
          <cell r="B313" t="str">
            <v>1.1.285</v>
          </cell>
          <cell r="C313" t="str">
            <v>шт</v>
          </cell>
          <cell r="D313">
            <v>20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Նոր</v>
          </cell>
        </row>
        <row r="314">
          <cell r="A314" t="str">
            <v>Смазочные материалы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A315" t="str">
            <v>Гидрофобная паста Силотерм ЭП-КПД</v>
          </cell>
          <cell r="B315" t="str">
            <v>1.1.286</v>
          </cell>
          <cell r="C315" t="str">
            <v>кг</v>
          </cell>
          <cell r="D315">
            <v>100</v>
          </cell>
          <cell r="E315">
            <v>526</v>
          </cell>
          <cell r="F315">
            <v>0</v>
          </cell>
          <cell r="G315">
            <v>20</v>
          </cell>
          <cell r="H315">
            <v>86.7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E410010</v>
          </cell>
        </row>
        <row r="316">
          <cell r="A316" t="str">
            <v>Смазка Литол-24</v>
          </cell>
          <cell r="B316" t="str">
            <v>1.1.287</v>
          </cell>
          <cell r="C316" t="str">
            <v>кг</v>
          </cell>
          <cell r="D316">
            <v>100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E410040</v>
          </cell>
        </row>
        <row r="317">
          <cell r="A317" t="str">
            <v xml:space="preserve"> Смазка солидол Ж</v>
          </cell>
          <cell r="B317" t="str">
            <v>1.1.288</v>
          </cell>
          <cell r="C317" t="str">
            <v>кг</v>
          </cell>
          <cell r="D317">
            <v>350</v>
          </cell>
          <cell r="E317">
            <v>243</v>
          </cell>
          <cell r="F317">
            <v>0</v>
          </cell>
          <cell r="G317">
            <v>0</v>
          </cell>
          <cell r="H317">
            <v>93.9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E410030</v>
          </cell>
        </row>
        <row r="318">
          <cell r="A318" t="str">
            <v>Смазка  циатим 221</v>
          </cell>
          <cell r="B318" t="str">
            <v>1.1.289</v>
          </cell>
          <cell r="C318" t="str">
            <v>кг</v>
          </cell>
          <cell r="D318">
            <v>250</v>
          </cell>
          <cell r="E318">
            <v>157</v>
          </cell>
          <cell r="F318">
            <v>0</v>
          </cell>
          <cell r="G318">
            <v>0</v>
          </cell>
          <cell r="H318">
            <v>341.04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E410072</v>
          </cell>
        </row>
        <row r="319">
          <cell r="A319" t="str">
            <v>Смазка  циатим 201</v>
          </cell>
          <cell r="B319" t="str">
            <v>1.1.290</v>
          </cell>
          <cell r="C319" t="str">
            <v>кг</v>
          </cell>
          <cell r="D319">
            <v>250</v>
          </cell>
          <cell r="E319">
            <v>140</v>
          </cell>
          <cell r="F319">
            <v>0</v>
          </cell>
          <cell r="G319">
            <v>0</v>
          </cell>
          <cell r="H319">
            <v>151.68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E410070</v>
          </cell>
        </row>
        <row r="320">
          <cell r="A320" t="str">
            <v>Смазка  циатим 203</v>
          </cell>
          <cell r="B320" t="str">
            <v>1.1.291</v>
          </cell>
          <cell r="C320" t="str">
            <v>кг</v>
          </cell>
          <cell r="D320">
            <v>250</v>
          </cell>
          <cell r="E320">
            <v>143</v>
          </cell>
          <cell r="F320">
            <v>0</v>
          </cell>
          <cell r="G320">
            <v>0</v>
          </cell>
          <cell r="H320">
            <v>105.99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E410071</v>
          </cell>
        </row>
        <row r="321">
          <cell r="A321" t="str">
            <v>Краски и растворитель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 t="str">
            <v>Серая краска</v>
          </cell>
          <cell r="B322" t="str">
            <v>1.1.292</v>
          </cell>
          <cell r="C322" t="str">
            <v>кг</v>
          </cell>
          <cell r="D322">
            <v>2000</v>
          </cell>
          <cell r="E322">
            <v>453</v>
          </cell>
          <cell r="F322">
            <v>0</v>
          </cell>
          <cell r="G322">
            <v>0</v>
          </cell>
          <cell r="H322">
            <v>3545.25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Z714489</v>
          </cell>
        </row>
        <row r="323">
          <cell r="A323" t="str">
            <v>Желтая краска</v>
          </cell>
          <cell r="B323" t="str">
            <v>1.1.293</v>
          </cell>
          <cell r="C323" t="str">
            <v>кг</v>
          </cell>
          <cell r="D323">
            <v>400</v>
          </cell>
          <cell r="E323">
            <v>137</v>
          </cell>
          <cell r="F323">
            <v>0</v>
          </cell>
          <cell r="G323">
            <v>0</v>
          </cell>
          <cell r="H323">
            <v>383.4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Z714498</v>
          </cell>
        </row>
        <row r="324">
          <cell r="A324" t="str">
            <v>Красная краска</v>
          </cell>
          <cell r="B324" t="str">
            <v>1.1.294</v>
          </cell>
          <cell r="C324" t="str">
            <v>кг</v>
          </cell>
          <cell r="D324">
            <v>400</v>
          </cell>
          <cell r="E324">
            <v>285.5</v>
          </cell>
          <cell r="F324">
            <v>0</v>
          </cell>
          <cell r="G324">
            <v>0</v>
          </cell>
          <cell r="H324">
            <v>249.61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Z714496</v>
          </cell>
        </row>
        <row r="325">
          <cell r="A325" t="str">
            <v>Зеленая краска</v>
          </cell>
          <cell r="B325" t="str">
            <v>1.1.295</v>
          </cell>
          <cell r="C325" t="str">
            <v>кг</v>
          </cell>
          <cell r="D325">
            <v>400</v>
          </cell>
          <cell r="E325">
            <v>214</v>
          </cell>
          <cell r="F325">
            <v>0</v>
          </cell>
          <cell r="G325">
            <v>0</v>
          </cell>
          <cell r="H325">
            <v>290.60000000000002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Z714497</v>
          </cell>
        </row>
        <row r="326">
          <cell r="A326" t="str">
            <v>Черная краска</v>
          </cell>
          <cell r="B326" t="str">
            <v>1.1.296</v>
          </cell>
          <cell r="C326" t="str">
            <v>кг</v>
          </cell>
          <cell r="D326">
            <v>400</v>
          </cell>
          <cell r="E326">
            <v>154.5</v>
          </cell>
          <cell r="F326">
            <v>0</v>
          </cell>
          <cell r="G326">
            <v>0</v>
          </cell>
          <cell r="H326">
            <v>408.5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Z714495</v>
          </cell>
        </row>
        <row r="327">
          <cell r="A327" t="str">
            <v>Белая краска</v>
          </cell>
          <cell r="B327" t="str">
            <v>1.1.297</v>
          </cell>
          <cell r="C327" t="str">
            <v>кг</v>
          </cell>
          <cell r="D327">
            <v>100</v>
          </cell>
          <cell r="E327">
            <v>0</v>
          </cell>
          <cell r="F327">
            <v>0</v>
          </cell>
          <cell r="G327">
            <v>0</v>
          </cell>
          <cell r="H327">
            <v>206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Z713056</v>
          </cell>
        </row>
        <row r="328">
          <cell r="A328" t="str">
            <v>Растворитель</v>
          </cell>
          <cell r="B328" t="str">
            <v>1.1.298</v>
          </cell>
          <cell r="C328" t="str">
            <v>литр</v>
          </cell>
          <cell r="D328">
            <v>1000</v>
          </cell>
          <cell r="E328">
            <v>152.5</v>
          </cell>
          <cell r="F328">
            <v>0</v>
          </cell>
          <cell r="G328">
            <v>0</v>
          </cell>
          <cell r="H328">
            <v>1201.46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Z714596</v>
          </cell>
        </row>
        <row r="329">
          <cell r="A329" t="str">
            <v>Силикагель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A330" t="str">
            <v>Силикагель технический КСКГ</v>
          </cell>
          <cell r="B330" t="str">
            <v>1.1.299</v>
          </cell>
          <cell r="C330" t="str">
            <v>кг</v>
          </cell>
          <cell r="D330">
            <v>5000</v>
          </cell>
          <cell r="E330">
            <v>2575</v>
          </cell>
          <cell r="F330">
            <v>0</v>
          </cell>
          <cell r="G330">
            <v>500</v>
          </cell>
          <cell r="H330">
            <v>4690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E320190</v>
          </cell>
        </row>
        <row r="331">
          <cell r="A331" t="str">
            <v>Силикагель индикаторный КСМГ</v>
          </cell>
          <cell r="B331" t="str">
            <v>1.1.300</v>
          </cell>
          <cell r="C331" t="str">
            <v>кг</v>
          </cell>
          <cell r="D331">
            <v>300</v>
          </cell>
          <cell r="E331">
            <v>35</v>
          </cell>
          <cell r="F331">
            <v>0</v>
          </cell>
          <cell r="G331">
            <v>0</v>
          </cell>
          <cell r="H331">
            <v>30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E320191</v>
          </cell>
        </row>
        <row r="332">
          <cell r="A332" t="str">
            <v>материалы для 35-110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 t="str">
            <v>Термосигнализирующее устройство ТКП-160 Cr</v>
          </cell>
          <cell r="B333" t="str">
            <v>1.1.301</v>
          </cell>
          <cell r="C333" t="str">
            <v>шт</v>
          </cell>
          <cell r="D333">
            <v>20</v>
          </cell>
          <cell r="E333">
            <v>177</v>
          </cell>
          <cell r="F333">
            <v>0</v>
          </cell>
          <cell r="G333">
            <v>15</v>
          </cell>
          <cell r="H333">
            <v>49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E300070</v>
          </cell>
        </row>
        <row r="334">
          <cell r="A334" t="str">
            <v>Маслонасос трансформаторный ЭЦТ 100/8</v>
          </cell>
          <cell r="B334" t="str">
            <v>1.1.302</v>
          </cell>
          <cell r="C334" t="str">
            <v>шт</v>
          </cell>
          <cell r="D334">
            <v>11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Նոր</v>
          </cell>
        </row>
        <row r="335">
          <cell r="A335" t="str">
            <v>Компрессор  однофазный 220В, 25 литров</v>
          </cell>
          <cell r="B335" t="str">
            <v>1.1.303</v>
          </cell>
          <cell r="C335" t="str">
            <v>шт</v>
          </cell>
          <cell r="D335">
            <v>20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Նոր</v>
          </cell>
        </row>
        <row r="336">
          <cell r="A336" t="str">
            <v>Движок со сварочным аппаратом</v>
          </cell>
          <cell r="B336" t="str">
            <v>1.1.304</v>
          </cell>
          <cell r="C336" t="str">
            <v>шт</v>
          </cell>
          <cell r="D336">
            <v>20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Նոր</v>
          </cell>
        </row>
        <row r="337">
          <cell r="A337" t="str">
            <v>Ареометр</v>
          </cell>
          <cell r="B337" t="str">
            <v>1.1.305</v>
          </cell>
          <cell r="C337" t="str">
            <v>шт</v>
          </cell>
          <cell r="D337">
            <v>70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Նոր</v>
          </cell>
        </row>
        <row r="338">
          <cell r="A338" t="str">
            <v>Каустическая сода</v>
          </cell>
          <cell r="B338" t="str">
            <v>1.1.306</v>
          </cell>
          <cell r="C338" t="str">
            <v>кг</v>
          </cell>
          <cell r="D338">
            <v>1000</v>
          </cell>
          <cell r="E338">
            <v>1565.88</v>
          </cell>
          <cell r="F338">
            <v>0</v>
          </cell>
          <cell r="G338">
            <v>0</v>
          </cell>
          <cell r="H338">
            <v>605.5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Z966327</v>
          </cell>
        </row>
        <row r="339">
          <cell r="A339" t="str">
            <v>Элегаз SF6</v>
          </cell>
          <cell r="B339" t="str">
            <v>1.1.307</v>
          </cell>
          <cell r="C339" t="str">
            <v>кг</v>
          </cell>
          <cell r="D339">
            <v>50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Նոր</v>
          </cell>
        </row>
        <row r="340">
          <cell r="A340" t="str">
            <v>Набор ключей для эл. монтера</v>
          </cell>
          <cell r="B340" t="str">
            <v>1.1.308</v>
          </cell>
          <cell r="C340" t="str">
            <v>компл.</v>
          </cell>
          <cell r="D340">
            <v>25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Նոր</v>
          </cell>
        </row>
        <row r="341">
          <cell r="A341" t="str">
            <v>Динамометрический ключ</v>
          </cell>
          <cell r="B341" t="str">
            <v>1.1.309</v>
          </cell>
          <cell r="C341" t="str">
            <v>шт</v>
          </cell>
          <cell r="D341">
            <v>20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Z825917</v>
          </cell>
        </row>
        <row r="342">
          <cell r="A342" t="str">
            <v>Привод для масленных выключателей ПП-67</v>
          </cell>
          <cell r="B342" t="str">
            <v>1.1.310</v>
          </cell>
          <cell r="C342" t="str">
            <v>шт</v>
          </cell>
          <cell r="D342">
            <v>20</v>
          </cell>
          <cell r="E342">
            <v>13</v>
          </cell>
          <cell r="F342">
            <v>0</v>
          </cell>
          <cell r="G342">
            <v>1</v>
          </cell>
          <cell r="H342">
            <v>2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E060672</v>
          </cell>
        </row>
        <row r="343">
          <cell r="A343" t="str">
            <v>Реле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A344" t="str">
            <v>Реле времени РСВ 13-18</v>
          </cell>
          <cell r="B344" t="str">
            <v>1.1.311</v>
          </cell>
          <cell r="C344" t="str">
            <v>шт</v>
          </cell>
          <cell r="D344">
            <v>20</v>
          </cell>
          <cell r="E344">
            <v>18</v>
          </cell>
          <cell r="F344">
            <v>0</v>
          </cell>
          <cell r="G344">
            <v>8</v>
          </cell>
          <cell r="H344">
            <v>9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E270711</v>
          </cell>
        </row>
        <row r="345">
          <cell r="A345" t="str">
            <v xml:space="preserve">Реле промежуточное РП-361 </v>
          </cell>
          <cell r="B345" t="str">
            <v>1.1.312</v>
          </cell>
          <cell r="C345" t="str">
            <v>шт</v>
          </cell>
          <cell r="D345">
            <v>20</v>
          </cell>
          <cell r="E345">
            <v>22</v>
          </cell>
          <cell r="F345">
            <v>0</v>
          </cell>
          <cell r="G345">
            <v>4</v>
          </cell>
          <cell r="H345">
            <v>6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E270351</v>
          </cell>
        </row>
        <row r="346">
          <cell r="A346" t="str">
            <v>Реле дифференциальные ДЗТ 11</v>
          </cell>
          <cell r="B346" t="str">
            <v>1.1.313</v>
          </cell>
          <cell r="C346" t="str">
            <v>шт</v>
          </cell>
          <cell r="D346">
            <v>4</v>
          </cell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E270930</v>
          </cell>
        </row>
        <row r="347">
          <cell r="A347" t="str">
            <v>Реле дифференциальные РНТ 565</v>
          </cell>
          <cell r="B347" t="str">
            <v>1.1.314</v>
          </cell>
          <cell r="C347" t="str">
            <v>шт</v>
          </cell>
          <cell r="D347">
            <v>10</v>
          </cell>
          <cell r="E347">
            <v>7</v>
          </cell>
          <cell r="F347">
            <v>0</v>
          </cell>
          <cell r="G347">
            <v>3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E270970</v>
          </cell>
        </row>
        <row r="348">
          <cell r="A348" t="str">
            <v>Реле максимального напряжения           РН 53/60</v>
          </cell>
          <cell r="B348" t="str">
            <v>1.1.315</v>
          </cell>
          <cell r="C348" t="str">
            <v>шт</v>
          </cell>
          <cell r="D348">
            <v>5</v>
          </cell>
          <cell r="E348">
            <v>29</v>
          </cell>
          <cell r="F348">
            <v>0</v>
          </cell>
          <cell r="G348">
            <v>2</v>
          </cell>
          <cell r="H348">
            <v>2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E271040</v>
          </cell>
        </row>
        <row r="349">
          <cell r="A349" t="str">
            <v>Реле максимального напряжения          РН 53/60Д- 100В</v>
          </cell>
          <cell r="B349" t="str">
            <v>1.1.316</v>
          </cell>
          <cell r="C349" t="str">
            <v>шт</v>
          </cell>
          <cell r="D349">
            <v>5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E271040</v>
          </cell>
        </row>
        <row r="350">
          <cell r="A350" t="str">
            <v>Реле минимального напряжения РН 54/160</v>
          </cell>
          <cell r="B350" t="str">
            <v>1.1.317</v>
          </cell>
          <cell r="C350" t="str">
            <v>шт</v>
          </cell>
          <cell r="D350">
            <v>5</v>
          </cell>
          <cell r="E350">
            <v>18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E271050</v>
          </cell>
        </row>
        <row r="351">
          <cell r="A351" t="str">
            <v>Реле частоты РСГ-11М</v>
          </cell>
          <cell r="B351" t="str">
            <v>1.1.318</v>
          </cell>
          <cell r="C351" t="str">
            <v>шт</v>
          </cell>
          <cell r="D351">
            <v>10</v>
          </cell>
          <cell r="E351">
            <v>4</v>
          </cell>
          <cell r="F351">
            <v>0</v>
          </cell>
          <cell r="G351">
            <v>4</v>
          </cell>
          <cell r="H351">
            <v>6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E271241</v>
          </cell>
        </row>
        <row r="352">
          <cell r="A352" t="str">
            <v>Реле тока РТД-12</v>
          </cell>
          <cell r="B352" t="str">
            <v>1.1.319</v>
          </cell>
          <cell r="C352" t="str">
            <v>шт</v>
          </cell>
          <cell r="D352">
            <v>5</v>
          </cell>
          <cell r="E352">
            <v>6</v>
          </cell>
          <cell r="F352">
            <v>0</v>
          </cell>
          <cell r="G352">
            <v>1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E270920</v>
          </cell>
        </row>
        <row r="353">
          <cell r="A353" t="str">
            <v>Реле типа JTX-3C</v>
          </cell>
          <cell r="B353" t="str">
            <v>1.1.320</v>
          </cell>
          <cell r="C353" t="str">
            <v>шт</v>
          </cell>
          <cell r="D353">
            <v>10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Նոր</v>
          </cell>
        </row>
        <row r="354">
          <cell r="A354" t="str">
            <v>Блоки разного назначения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 xml:space="preserve">Блок управления BU/TEL-220-05 А </v>
          </cell>
          <cell r="B355" t="str">
            <v>1.1.321</v>
          </cell>
          <cell r="C355" t="str">
            <v>шт</v>
          </cell>
          <cell r="D355">
            <v>10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Նոր</v>
          </cell>
        </row>
        <row r="356">
          <cell r="A356" t="str">
            <v>Блок  питания BP/TEL-220 -02 A</v>
          </cell>
          <cell r="B356" t="str">
            <v>1.1.322</v>
          </cell>
          <cell r="C356" t="str">
            <v>шт</v>
          </cell>
          <cell r="D356">
            <v>10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Նոր</v>
          </cell>
        </row>
        <row r="357">
          <cell r="A357" t="str">
            <v>Ключ управления ПМОФ 45-334466/I Д27</v>
          </cell>
          <cell r="B357" t="str">
            <v>1.1.323</v>
          </cell>
          <cell r="C357" t="str">
            <v>шт</v>
          </cell>
          <cell r="D357">
            <v>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Նոր</v>
          </cell>
        </row>
        <row r="358">
          <cell r="A358" t="str">
            <v>Лампы сигнальные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 t="str">
            <v xml:space="preserve">Лампа сигнальная СКЛ 11  А-К-2-220  </v>
          </cell>
          <cell r="B359" t="str">
            <v>1.1.324</v>
          </cell>
          <cell r="C359" t="str">
            <v>шт</v>
          </cell>
          <cell r="D359">
            <v>200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E271341</v>
          </cell>
        </row>
        <row r="360">
          <cell r="A360" t="str">
            <v xml:space="preserve">Лампа сигнальная СКЛ 11  А-Л-2-220  </v>
          </cell>
          <cell r="B360" t="str">
            <v>1.1.325</v>
          </cell>
          <cell r="C360" t="str">
            <v>шт</v>
          </cell>
          <cell r="D360">
            <v>200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E271341</v>
          </cell>
        </row>
        <row r="361">
          <cell r="A361" t="str">
            <v xml:space="preserve">Лампа сигнальная СКЛ 11  А-Б-2-220 </v>
          </cell>
          <cell r="B361" t="str">
            <v>1.1.326</v>
          </cell>
          <cell r="C361" t="str">
            <v>шт</v>
          </cell>
          <cell r="D361">
            <v>200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E271341</v>
          </cell>
        </row>
        <row r="362">
          <cell r="A362" t="str">
            <v xml:space="preserve">Лампа сигнальная СКЛ 1  А-К-2-220    </v>
          </cell>
          <cell r="B362" t="str">
            <v>1.1.327</v>
          </cell>
          <cell r="C362" t="str">
            <v>шт</v>
          </cell>
          <cell r="D362">
            <v>400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E271341</v>
          </cell>
        </row>
        <row r="363">
          <cell r="A363" t="str">
            <v xml:space="preserve">Лампа сигнальная СКЛ 1  А-Л-2-220    </v>
          </cell>
          <cell r="B363" t="str">
            <v>1.1.328</v>
          </cell>
          <cell r="C363" t="str">
            <v>шт</v>
          </cell>
          <cell r="D363">
            <v>400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E271341</v>
          </cell>
        </row>
        <row r="364">
          <cell r="A364" t="str">
            <v xml:space="preserve">Лампа сигнальная СКЛ 1  А-Б-2-220    </v>
          </cell>
          <cell r="B364" t="str">
            <v>1.1.329</v>
          </cell>
          <cell r="C364" t="str">
            <v>шт</v>
          </cell>
          <cell r="D364">
            <v>200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E271341</v>
          </cell>
        </row>
        <row r="365">
          <cell r="A365" t="str">
            <v>НВ силовой кабель АВВГ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 t="str">
            <v xml:space="preserve">НВ силовой кабель АВВГ 1 кВ 2х10 мм2 </v>
          </cell>
          <cell r="B366" t="str">
            <v>1.1.522</v>
          </cell>
          <cell r="C366" t="str">
            <v>км</v>
          </cell>
          <cell r="D366">
            <v>1</v>
          </cell>
          <cell r="E366">
            <v>3.5619999999999998</v>
          </cell>
          <cell r="F366">
            <v>1.6E-2</v>
          </cell>
          <cell r="G366">
            <v>0</v>
          </cell>
          <cell r="H366">
            <v>9.9009999999999998</v>
          </cell>
          <cell r="I366">
            <v>3</v>
          </cell>
          <cell r="J366">
            <v>3562</v>
          </cell>
          <cell r="K366" t="str">
            <v>մ</v>
          </cell>
          <cell r="L366">
            <v>1000</v>
          </cell>
          <cell r="M366" t="str">
            <v>E011100 , E011150,E011100A</v>
          </cell>
        </row>
        <row r="367">
          <cell r="A367" t="str">
            <v xml:space="preserve">НВ силовой кабель АВВГ 1 кВ 2х16 мм2 </v>
          </cell>
          <cell r="B367" t="str">
            <v>1.1.523</v>
          </cell>
          <cell r="C367" t="str">
            <v>км</v>
          </cell>
          <cell r="D367">
            <v>1</v>
          </cell>
          <cell r="E367">
            <v>4.6399999999999997</v>
          </cell>
          <cell r="F367">
            <v>0</v>
          </cell>
          <cell r="G367">
            <v>2.9870000000000001</v>
          </cell>
          <cell r="H367">
            <v>13.644</v>
          </cell>
          <cell r="I367">
            <v>3.6399999999999997</v>
          </cell>
          <cell r="J367">
            <v>4640</v>
          </cell>
          <cell r="K367" t="str">
            <v>մ</v>
          </cell>
          <cell r="L367">
            <v>1000</v>
          </cell>
          <cell r="M367" t="str">
            <v>E011160</v>
          </cell>
        </row>
        <row r="368">
          <cell r="A368" t="str">
            <v xml:space="preserve">НВ силовой кабель АВВГ 1 кВ 4х6 мм2 </v>
          </cell>
          <cell r="B368" t="str">
            <v>1.1.524</v>
          </cell>
          <cell r="C368" t="str">
            <v>км</v>
          </cell>
          <cell r="D368">
            <v>2</v>
          </cell>
          <cell r="E368">
            <v>10.496499999999999</v>
          </cell>
          <cell r="F368">
            <v>1.4999999999999999E-2</v>
          </cell>
          <cell r="G368">
            <v>4.0620000000000003</v>
          </cell>
          <cell r="H368">
            <v>5.2240000000000002</v>
          </cell>
          <cell r="I368">
            <v>8.4964999999999993</v>
          </cell>
          <cell r="J368">
            <v>10496.5</v>
          </cell>
          <cell r="K368" t="str">
            <v>մ</v>
          </cell>
          <cell r="L368">
            <v>1000</v>
          </cell>
          <cell r="M368" t="str">
            <v>10481.5-E011180 , 15-E011180A</v>
          </cell>
        </row>
        <row r="369">
          <cell r="A369" t="str">
            <v xml:space="preserve">НВ силовой кабель АВВГ 1 кВ 4х10 мм2 </v>
          </cell>
          <cell r="B369" t="str">
            <v>1.1.525</v>
          </cell>
          <cell r="C369" t="str">
            <v>км</v>
          </cell>
          <cell r="D369">
            <v>4</v>
          </cell>
          <cell r="E369">
            <v>11.13</v>
          </cell>
          <cell r="F369">
            <v>0</v>
          </cell>
          <cell r="G369">
            <v>0.61499999999999999</v>
          </cell>
          <cell r="H369">
            <v>20.566869999999998</v>
          </cell>
          <cell r="I369">
            <v>7.1300000000000008</v>
          </cell>
          <cell r="J369">
            <v>11130</v>
          </cell>
          <cell r="K369" t="str">
            <v>մ</v>
          </cell>
          <cell r="L369">
            <v>1000</v>
          </cell>
          <cell r="M369" t="str">
            <v>E011190</v>
          </cell>
        </row>
        <row r="370">
          <cell r="A370" t="str">
            <v xml:space="preserve">НВ силовой кабель АВВГ 1 кВ 4х16 мм2 </v>
          </cell>
          <cell r="B370" t="str">
            <v>1.1.526</v>
          </cell>
          <cell r="C370" t="str">
            <v>км</v>
          </cell>
          <cell r="D370">
            <v>2</v>
          </cell>
          <cell r="E370">
            <v>6.8259999999999996</v>
          </cell>
          <cell r="F370">
            <v>0</v>
          </cell>
          <cell r="G370">
            <v>0.56100000000000005</v>
          </cell>
          <cell r="H370">
            <v>16.233520000000002</v>
          </cell>
          <cell r="I370">
            <v>4.8259999999999996</v>
          </cell>
          <cell r="J370">
            <v>6826</v>
          </cell>
          <cell r="K370" t="str">
            <v>մ</v>
          </cell>
          <cell r="L370">
            <v>1000</v>
          </cell>
          <cell r="M370" t="str">
            <v>E011200</v>
          </cell>
        </row>
        <row r="371">
          <cell r="A371" t="str">
            <v xml:space="preserve">НВ силовой кабель АВВГ 1 кВ 4х25 мм2 </v>
          </cell>
          <cell r="B371" t="str">
            <v>1.1.527</v>
          </cell>
          <cell r="C371" t="str">
            <v>км</v>
          </cell>
          <cell r="D371">
            <v>3</v>
          </cell>
          <cell r="E371">
            <v>27.521999999999998</v>
          </cell>
          <cell r="F371">
            <v>0</v>
          </cell>
          <cell r="G371">
            <v>14.644</v>
          </cell>
          <cell r="H371">
            <v>23.050689999999999</v>
          </cell>
          <cell r="I371">
            <v>24.521999999999998</v>
          </cell>
          <cell r="J371">
            <v>27522</v>
          </cell>
          <cell r="K371" t="str">
            <v>մ</v>
          </cell>
          <cell r="L371">
            <v>1000</v>
          </cell>
          <cell r="M371" t="str">
            <v>E011210</v>
          </cell>
        </row>
        <row r="372">
          <cell r="A372" t="str">
            <v xml:space="preserve">НВ силовой кабель АВВГ 1 кВ 4х35 мм2 </v>
          </cell>
          <cell r="B372" t="str">
            <v>1.1.528</v>
          </cell>
          <cell r="C372" t="str">
            <v>км</v>
          </cell>
          <cell r="D372">
            <v>4</v>
          </cell>
          <cell r="E372">
            <v>30.944821999999998</v>
          </cell>
          <cell r="F372">
            <v>0</v>
          </cell>
          <cell r="G372">
            <v>12.808441999999999</v>
          </cell>
          <cell r="H372">
            <v>31.1996</v>
          </cell>
          <cell r="I372">
            <v>26.944821999999998</v>
          </cell>
          <cell r="J372">
            <v>30944.822</v>
          </cell>
          <cell r="K372" t="str">
            <v>մ</v>
          </cell>
          <cell r="L372">
            <v>1000</v>
          </cell>
          <cell r="M372" t="str">
            <v>E011220</v>
          </cell>
        </row>
        <row r="373">
          <cell r="A373" t="str">
            <v xml:space="preserve">НВ силовой кабель АВВГ 1 кВ 4х50 мм2 </v>
          </cell>
          <cell r="B373" t="str">
            <v>1.1.529</v>
          </cell>
          <cell r="C373" t="str">
            <v>км</v>
          </cell>
          <cell r="D373">
            <v>4</v>
          </cell>
          <cell r="E373">
            <v>52.323999999999998</v>
          </cell>
          <cell r="F373">
            <v>0</v>
          </cell>
          <cell r="G373">
            <v>22.49</v>
          </cell>
          <cell r="H373">
            <v>21.058029999999999</v>
          </cell>
          <cell r="I373">
            <v>48.323999999999998</v>
          </cell>
          <cell r="J373">
            <v>52324</v>
          </cell>
          <cell r="K373" t="str">
            <v>մ</v>
          </cell>
          <cell r="L373">
            <v>1000</v>
          </cell>
          <cell r="M373" t="str">
            <v>E011230</v>
          </cell>
        </row>
        <row r="374">
          <cell r="A374" t="str">
            <v xml:space="preserve">НВ силовой кабель АВВГ 1 кВ 4х70 мм2 </v>
          </cell>
          <cell r="B374" t="str">
            <v>1.1.530</v>
          </cell>
          <cell r="C374" t="str">
            <v>км</v>
          </cell>
          <cell r="D374">
            <v>3</v>
          </cell>
          <cell r="E374">
            <v>25.6007</v>
          </cell>
          <cell r="F374">
            <v>0</v>
          </cell>
          <cell r="G374">
            <v>10.037000000000001</v>
          </cell>
          <cell r="H374">
            <v>13.887600000000001</v>
          </cell>
          <cell r="I374">
            <v>22.6007</v>
          </cell>
          <cell r="J374">
            <v>25600.7</v>
          </cell>
          <cell r="K374" t="str">
            <v>մ</v>
          </cell>
          <cell r="L374">
            <v>1000</v>
          </cell>
          <cell r="M374" t="str">
            <v>E011240</v>
          </cell>
        </row>
        <row r="375">
          <cell r="A375" t="str">
            <v xml:space="preserve">НВ силовой кабель АВВГ 1 кВ 4х95 мм2 </v>
          </cell>
          <cell r="B375" t="str">
            <v>1.1.531</v>
          </cell>
          <cell r="C375" t="str">
            <v>км</v>
          </cell>
          <cell r="D375">
            <v>6</v>
          </cell>
          <cell r="E375">
            <v>21.496500000000001</v>
          </cell>
          <cell r="F375">
            <v>0</v>
          </cell>
          <cell r="G375">
            <v>1.607</v>
          </cell>
          <cell r="H375">
            <v>11.827299999999999</v>
          </cell>
          <cell r="I375">
            <v>15.496500000000001</v>
          </cell>
          <cell r="J375">
            <v>21496.5</v>
          </cell>
          <cell r="K375" t="str">
            <v>մ</v>
          </cell>
          <cell r="L375">
            <v>1000</v>
          </cell>
          <cell r="M375" t="str">
            <v>E011250</v>
          </cell>
        </row>
        <row r="376">
          <cell r="A376" t="str">
            <v xml:space="preserve">НВ силовой кабель АВВГ 1 кВ 4х120 мм2 </v>
          </cell>
          <cell r="B376" t="str">
            <v>1.1.532</v>
          </cell>
          <cell r="C376" t="str">
            <v>км</v>
          </cell>
          <cell r="D376">
            <v>4</v>
          </cell>
          <cell r="E376">
            <v>8.9297000000000004</v>
          </cell>
          <cell r="F376">
            <v>0</v>
          </cell>
          <cell r="G376">
            <v>1</v>
          </cell>
          <cell r="H376">
            <v>8.7486700000000006</v>
          </cell>
          <cell r="I376">
            <v>4.9297000000000004</v>
          </cell>
          <cell r="J376">
            <v>8929.7000000000007</v>
          </cell>
          <cell r="K376" t="str">
            <v>մ</v>
          </cell>
          <cell r="L376">
            <v>1000</v>
          </cell>
          <cell r="M376" t="str">
            <v>E011260</v>
          </cell>
        </row>
        <row r="377">
          <cell r="A377" t="str">
            <v xml:space="preserve">НВ силовой кабель АВВГ 1 кВ 4х150 мм2 </v>
          </cell>
          <cell r="B377" t="str">
            <v>1.1.533</v>
          </cell>
          <cell r="C377" t="str">
            <v>км</v>
          </cell>
          <cell r="D377">
            <v>2</v>
          </cell>
          <cell r="E377">
            <v>5.6085000000000003</v>
          </cell>
          <cell r="F377">
            <v>0</v>
          </cell>
          <cell r="G377">
            <v>0.72799999999999998</v>
          </cell>
          <cell r="H377">
            <v>10.139352000000001</v>
          </cell>
          <cell r="I377">
            <v>3.6085000000000003</v>
          </cell>
          <cell r="J377">
            <v>5608.5</v>
          </cell>
          <cell r="K377" t="str">
            <v>մ</v>
          </cell>
          <cell r="L377">
            <v>1000</v>
          </cell>
          <cell r="M377" t="str">
            <v>E011270</v>
          </cell>
        </row>
        <row r="378">
          <cell r="A378" t="str">
            <v xml:space="preserve">НВ силовой кабель АВВГ 1 кВ 4х185 мм2 </v>
          </cell>
          <cell r="B378" t="str">
            <v>1.1.534</v>
          </cell>
          <cell r="C378" t="str">
            <v>км</v>
          </cell>
          <cell r="D378">
            <v>1</v>
          </cell>
          <cell r="E378">
            <v>0.27800000000000002</v>
          </cell>
          <cell r="F378">
            <v>0</v>
          </cell>
          <cell r="G378">
            <v>6.3E-2</v>
          </cell>
          <cell r="H378">
            <v>2.0246</v>
          </cell>
          <cell r="I378">
            <v>-0.72199999999999998</v>
          </cell>
          <cell r="J378">
            <v>278</v>
          </cell>
          <cell r="K378" t="str">
            <v>մ</v>
          </cell>
          <cell r="L378">
            <v>1000</v>
          </cell>
          <cell r="M378" t="str">
            <v>E011280</v>
          </cell>
        </row>
        <row r="379">
          <cell r="A379" t="str">
            <v xml:space="preserve">НВ силовой кабель АВВГ 1 кВ 4х240 мм2 </v>
          </cell>
          <cell r="B379" t="str">
            <v>1.1.535</v>
          </cell>
          <cell r="C379" t="str">
            <v>км</v>
          </cell>
          <cell r="D379">
            <v>0.5</v>
          </cell>
          <cell r="E379">
            <v>1.2450000000000001</v>
          </cell>
          <cell r="F379">
            <v>0</v>
          </cell>
          <cell r="G379">
            <v>0.84199999999999997</v>
          </cell>
          <cell r="H379">
            <v>1.232</v>
          </cell>
          <cell r="I379">
            <v>0.74500000000000011</v>
          </cell>
          <cell r="J379">
            <v>1245</v>
          </cell>
          <cell r="K379" t="str">
            <v>մ</v>
          </cell>
          <cell r="L379">
            <v>1000</v>
          </cell>
          <cell r="M379" t="str">
            <v>E011279</v>
          </cell>
        </row>
        <row r="380">
          <cell r="A380" t="str">
            <v xml:space="preserve">ВВ силовой кабель АСБ 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 t="str">
            <v xml:space="preserve">ВВ силовой кабель АСБ 10 кВ 3х50 мм2 </v>
          </cell>
          <cell r="B381" t="str">
            <v>1.1.536</v>
          </cell>
          <cell r="C381" t="str">
            <v>км</v>
          </cell>
          <cell r="D381">
            <v>1</v>
          </cell>
          <cell r="E381">
            <v>1.7364999999999999</v>
          </cell>
          <cell r="F381">
            <v>0</v>
          </cell>
          <cell r="G381">
            <v>1.02</v>
          </cell>
          <cell r="H381">
            <v>1.2889999999999999</v>
          </cell>
          <cell r="I381">
            <v>0.73649999999999993</v>
          </cell>
          <cell r="J381">
            <v>1736.5</v>
          </cell>
          <cell r="K381" t="str">
            <v>մ</v>
          </cell>
          <cell r="L381">
            <v>1000</v>
          </cell>
          <cell r="M381" t="str">
            <v>E010510</v>
          </cell>
        </row>
        <row r="382">
          <cell r="A382" t="str">
            <v xml:space="preserve">ВВ силовой кабель АСБ 10 кВ 3х70 мм2 </v>
          </cell>
          <cell r="B382" t="str">
            <v>1.1.537</v>
          </cell>
          <cell r="C382" t="str">
            <v>км</v>
          </cell>
          <cell r="D382">
            <v>1</v>
          </cell>
          <cell r="E382">
            <v>0.85699999999999998</v>
          </cell>
          <cell r="F382">
            <v>0</v>
          </cell>
          <cell r="G382">
            <v>0.51400000000000001</v>
          </cell>
          <cell r="H382">
            <v>2.3079000000000001</v>
          </cell>
          <cell r="I382">
            <v>-0.14300000000000002</v>
          </cell>
          <cell r="J382">
            <v>857</v>
          </cell>
          <cell r="K382" t="str">
            <v>մ</v>
          </cell>
          <cell r="L382">
            <v>1000</v>
          </cell>
          <cell r="M382" t="str">
            <v>E010520</v>
          </cell>
        </row>
        <row r="383">
          <cell r="A383" t="str">
            <v>10кВ силовой кабель АСБ 3x95</v>
          </cell>
          <cell r="B383" t="str">
            <v>1.1.538</v>
          </cell>
          <cell r="C383" t="str">
            <v>км</v>
          </cell>
          <cell r="D383">
            <v>3</v>
          </cell>
          <cell r="E383">
            <v>0.88800000000000001</v>
          </cell>
          <cell r="F383">
            <v>0</v>
          </cell>
          <cell r="G383">
            <v>0.30499999999999999</v>
          </cell>
          <cell r="H383">
            <v>2.9927899999999998</v>
          </cell>
          <cell r="I383">
            <v>-2.1120000000000001</v>
          </cell>
          <cell r="J383">
            <v>888</v>
          </cell>
          <cell r="K383" t="str">
            <v>մ</v>
          </cell>
          <cell r="L383">
            <v>1000</v>
          </cell>
          <cell r="M383" t="str">
            <v>E010530</v>
          </cell>
        </row>
        <row r="384">
          <cell r="A384" t="str">
            <v>10кВ силовой кабель АСБ 3x120</v>
          </cell>
          <cell r="B384" t="str">
            <v>1.1.539</v>
          </cell>
          <cell r="C384" t="str">
            <v>км</v>
          </cell>
          <cell r="D384">
            <v>3</v>
          </cell>
          <cell r="E384">
            <v>1.2495000000000001</v>
          </cell>
          <cell r="F384">
            <v>0</v>
          </cell>
          <cell r="G384">
            <v>0.58699999999999997</v>
          </cell>
          <cell r="H384">
            <v>2.6354000000000002</v>
          </cell>
          <cell r="I384">
            <v>-1.7504999999999999</v>
          </cell>
          <cell r="J384">
            <v>1249.5</v>
          </cell>
          <cell r="K384" t="str">
            <v>մ</v>
          </cell>
          <cell r="L384">
            <v>1000</v>
          </cell>
          <cell r="M384" t="str">
            <v>E010540</v>
          </cell>
        </row>
        <row r="385">
          <cell r="A385" t="str">
            <v>10кВ силовой кабель АСБ 3x150</v>
          </cell>
          <cell r="B385" t="str">
            <v>1.1.540</v>
          </cell>
          <cell r="C385" t="str">
            <v>км</v>
          </cell>
          <cell r="D385">
            <v>1.5</v>
          </cell>
          <cell r="E385">
            <v>1.06</v>
          </cell>
          <cell r="F385">
            <v>0</v>
          </cell>
          <cell r="G385">
            <v>0.29199999999999998</v>
          </cell>
          <cell r="H385">
            <v>2.37</v>
          </cell>
          <cell r="I385">
            <v>-0.43999999999999995</v>
          </cell>
          <cell r="J385">
            <v>1060</v>
          </cell>
          <cell r="K385" t="str">
            <v>մ</v>
          </cell>
          <cell r="L385">
            <v>1000</v>
          </cell>
          <cell r="M385" t="str">
            <v>E010550</v>
          </cell>
        </row>
        <row r="386">
          <cell r="A386" t="str">
            <v>10кВ силовой кабель АСБ 3x185</v>
          </cell>
          <cell r="B386" t="str">
            <v>1.1.541</v>
          </cell>
          <cell r="C386" t="str">
            <v>км</v>
          </cell>
          <cell r="D386">
            <v>1</v>
          </cell>
          <cell r="E386">
            <v>0.55400000000000005</v>
          </cell>
          <cell r="F386">
            <v>0</v>
          </cell>
          <cell r="G386">
            <v>0.29899999999999999</v>
          </cell>
          <cell r="H386">
            <v>2.1806000000000001</v>
          </cell>
          <cell r="I386">
            <v>-0.44599999999999995</v>
          </cell>
          <cell r="J386">
            <v>554</v>
          </cell>
          <cell r="K386" t="str">
            <v>մ</v>
          </cell>
          <cell r="L386">
            <v>1000</v>
          </cell>
          <cell r="M386" t="str">
            <v>E010560</v>
          </cell>
        </row>
        <row r="387">
          <cell r="A387" t="str">
            <v>10кВ силовой кабель АСБ 3x240</v>
          </cell>
          <cell r="B387" t="str">
            <v>1.1.542</v>
          </cell>
          <cell r="C387" t="str">
            <v>км</v>
          </cell>
          <cell r="D387">
            <v>1.5</v>
          </cell>
          <cell r="E387">
            <v>0.158</v>
          </cell>
          <cell r="F387">
            <v>0.14299999999999999</v>
          </cell>
          <cell r="G387">
            <v>0</v>
          </cell>
          <cell r="H387">
            <v>2.2473000000000001</v>
          </cell>
          <cell r="I387">
            <v>-1.3420000000000001</v>
          </cell>
          <cell r="J387">
            <v>158</v>
          </cell>
          <cell r="K387" t="str">
            <v>մ</v>
          </cell>
          <cell r="L387">
            <v>1000</v>
          </cell>
          <cell r="M387" t="str">
            <v>E010570 , 143-E010570A</v>
          </cell>
        </row>
        <row r="388">
          <cell r="A388" t="str">
            <v xml:space="preserve">Силовой кабель АПвПэГ 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A389" t="str">
            <v>Силовой кабель АПвПэГ 6(10) кВ 3х50/35 мм</v>
          </cell>
          <cell r="B389" t="str">
            <v>1.1.543</v>
          </cell>
          <cell r="C389" t="str">
            <v>км</v>
          </cell>
          <cell r="D389">
            <v>1</v>
          </cell>
          <cell r="E389">
            <v>6.3479999999999999</v>
          </cell>
          <cell r="F389">
            <v>0</v>
          </cell>
          <cell r="G389">
            <v>6.3479999999999999</v>
          </cell>
          <cell r="H389">
            <v>0.92700000000000005</v>
          </cell>
          <cell r="I389">
            <v>5.3479999999999999</v>
          </cell>
          <cell r="J389">
            <v>6348</v>
          </cell>
          <cell r="K389" t="str">
            <v>մ</v>
          </cell>
          <cell r="L389">
            <v>1000</v>
          </cell>
          <cell r="M389" t="str">
            <v>E010132</v>
          </cell>
        </row>
        <row r="390">
          <cell r="A390" t="str">
            <v>Силовой кабель АПвПэГ 6(10) кВ 3х70/35 мм</v>
          </cell>
          <cell r="B390" t="str">
            <v>1.1.544</v>
          </cell>
          <cell r="C390" t="str">
            <v>км</v>
          </cell>
          <cell r="D390">
            <v>2</v>
          </cell>
          <cell r="E390">
            <v>5.9710000000000001</v>
          </cell>
          <cell r="F390">
            <v>0</v>
          </cell>
          <cell r="G390">
            <v>5.9210000000000003</v>
          </cell>
          <cell r="H390">
            <v>0.66900000000000004</v>
          </cell>
          <cell r="I390">
            <v>3.9710000000000001</v>
          </cell>
          <cell r="J390">
            <v>5971</v>
          </cell>
          <cell r="K390" t="str">
            <v>մ</v>
          </cell>
          <cell r="L390">
            <v>1000</v>
          </cell>
          <cell r="M390" t="str">
            <v>E010142</v>
          </cell>
        </row>
        <row r="391">
          <cell r="A391" t="str">
            <v>Силовой кабель АПвПэГ 6(10) кВ 3х95/35 мм</v>
          </cell>
          <cell r="B391" t="str">
            <v>1.1.545</v>
          </cell>
          <cell r="C391" t="str">
            <v>км</v>
          </cell>
          <cell r="D391">
            <v>3.5</v>
          </cell>
          <cell r="E391">
            <v>2.0569999999999999</v>
          </cell>
          <cell r="F391">
            <v>0</v>
          </cell>
          <cell r="G391">
            <v>1.909</v>
          </cell>
          <cell r="H391">
            <v>9.8476800000000004</v>
          </cell>
          <cell r="I391">
            <v>-1.4430000000000001</v>
          </cell>
          <cell r="J391">
            <v>2057</v>
          </cell>
          <cell r="K391" t="str">
            <v>մ</v>
          </cell>
          <cell r="L391">
            <v>1000</v>
          </cell>
          <cell r="M391" t="str">
            <v>E010152</v>
          </cell>
        </row>
        <row r="392">
          <cell r="A392" t="str">
            <v>Силовой кабель АПвПэГ 6(10) кВ 3х120/35 мм</v>
          </cell>
          <cell r="B392" t="str">
            <v>1.1.546</v>
          </cell>
          <cell r="C392" t="str">
            <v>км</v>
          </cell>
          <cell r="D392">
            <v>3</v>
          </cell>
          <cell r="E392">
            <v>6.1870000000000003</v>
          </cell>
          <cell r="F392">
            <v>0</v>
          </cell>
          <cell r="G392">
            <v>6.1870000000000003</v>
          </cell>
          <cell r="H392">
            <v>1.381</v>
          </cell>
          <cell r="I392">
            <v>3.1870000000000003</v>
          </cell>
          <cell r="J392">
            <v>6187</v>
          </cell>
          <cell r="K392" t="str">
            <v>մ</v>
          </cell>
          <cell r="L392">
            <v>1000</v>
          </cell>
          <cell r="M392" t="str">
            <v>E010162</v>
          </cell>
        </row>
        <row r="393">
          <cell r="A393" t="str">
            <v>Силовой кабель АПвПэГ 6(10) кВ 3х150/35 мм</v>
          </cell>
          <cell r="B393" t="str">
            <v>1.1.547</v>
          </cell>
          <cell r="C393" t="str">
            <v>км</v>
          </cell>
          <cell r="D393">
            <v>1</v>
          </cell>
          <cell r="E393">
            <v>0.38500000000000001</v>
          </cell>
          <cell r="F393">
            <v>0</v>
          </cell>
          <cell r="G393">
            <v>0.38500000000000001</v>
          </cell>
          <cell r="H393">
            <v>0.54500000000000004</v>
          </cell>
          <cell r="I393">
            <v>-0.61499999999999999</v>
          </cell>
          <cell r="J393">
            <v>385</v>
          </cell>
          <cell r="K393" t="str">
            <v>մ</v>
          </cell>
          <cell r="L393">
            <v>1000</v>
          </cell>
          <cell r="M393" t="str">
            <v>E010172</v>
          </cell>
        </row>
        <row r="394">
          <cell r="A394" t="str">
            <v>Силовой кабель АПвПэГ 6(10) кВ 3х185/35 мм</v>
          </cell>
          <cell r="B394" t="str">
            <v>1.1.548</v>
          </cell>
          <cell r="C394" t="str">
            <v>км</v>
          </cell>
          <cell r="D394">
            <v>1</v>
          </cell>
          <cell r="E394">
            <v>3.35</v>
          </cell>
          <cell r="F394">
            <v>0</v>
          </cell>
          <cell r="G394">
            <v>3.35</v>
          </cell>
          <cell r="H394">
            <v>0</v>
          </cell>
          <cell r="I394">
            <v>2.35</v>
          </cell>
          <cell r="J394">
            <v>3350</v>
          </cell>
          <cell r="K394" t="str">
            <v>մ</v>
          </cell>
          <cell r="L394">
            <v>1000</v>
          </cell>
          <cell r="M394" t="str">
            <v>E010182</v>
          </cell>
        </row>
        <row r="395">
          <cell r="A395" t="str">
            <v>Силовой кабель АПвПэГ 6(10) кВ 3х240/35 мм</v>
          </cell>
          <cell r="B395" t="str">
            <v>1.1.549</v>
          </cell>
          <cell r="C395" t="str">
            <v>км</v>
          </cell>
          <cell r="D395">
            <v>1</v>
          </cell>
          <cell r="E395">
            <v>4.6159999999999997</v>
          </cell>
          <cell r="F395">
            <v>0</v>
          </cell>
          <cell r="G395">
            <v>4.6159999999999997</v>
          </cell>
          <cell r="H395">
            <v>0.66260000000000008</v>
          </cell>
          <cell r="I395">
            <v>3.6159999999999997</v>
          </cell>
          <cell r="J395">
            <v>4616</v>
          </cell>
          <cell r="K395" t="str">
            <v>մ</v>
          </cell>
          <cell r="L395">
            <v>1000</v>
          </cell>
          <cell r="M395" t="str">
            <v>E010192</v>
          </cell>
        </row>
        <row r="396">
          <cell r="A396" t="str">
            <v xml:space="preserve">Муфты 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A397" t="str">
            <v>Соединительные муфты 35 кВ СТ- 35-150, L=2300 мм, D - 180 мм</v>
          </cell>
          <cell r="B397" t="str">
            <v>1.1.550</v>
          </cell>
          <cell r="C397" t="str">
            <v>шт</v>
          </cell>
          <cell r="D397">
            <v>100</v>
          </cell>
          <cell r="E397">
            <v>0</v>
          </cell>
          <cell r="F397">
            <v>0</v>
          </cell>
          <cell r="G397">
            <v>0</v>
          </cell>
          <cell r="H397">
            <v>8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E020031</v>
          </cell>
        </row>
        <row r="398">
          <cell r="A398" t="str">
            <v>Концевые муфты 35 кВ КНТП- 35-150, L=1150 мм</v>
          </cell>
          <cell r="B398" t="str">
            <v>1.1.551</v>
          </cell>
          <cell r="C398" t="str">
            <v>шт</v>
          </cell>
          <cell r="D398">
            <v>30</v>
          </cell>
          <cell r="E398">
            <v>111</v>
          </cell>
          <cell r="F398">
            <v>0</v>
          </cell>
          <cell r="G398">
            <v>42</v>
          </cell>
          <cell r="H398">
            <v>14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E020141</v>
          </cell>
        </row>
        <row r="399">
          <cell r="A399" t="str">
            <v>НВ соединительные муфты 4СТП-1-70/120</v>
          </cell>
          <cell r="B399" t="str">
            <v>1.1.552</v>
          </cell>
          <cell r="C399" t="str">
            <v>шт</v>
          </cell>
          <cell r="D399">
            <v>500</v>
          </cell>
          <cell r="E399">
            <v>867</v>
          </cell>
          <cell r="F399">
            <v>0</v>
          </cell>
          <cell r="G399">
            <v>614</v>
          </cell>
          <cell r="H399">
            <v>933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E020335 , E021076</v>
          </cell>
        </row>
        <row r="400">
          <cell r="A400" t="str">
            <v>НВ соединительные муфты 4СТП-1-150/240</v>
          </cell>
          <cell r="B400" t="str">
            <v>1.1.553</v>
          </cell>
          <cell r="C400" t="str">
            <v>шт</v>
          </cell>
          <cell r="D400">
            <v>275</v>
          </cell>
          <cell r="E400">
            <v>972</v>
          </cell>
          <cell r="F400">
            <v>0</v>
          </cell>
          <cell r="G400">
            <v>664</v>
          </cell>
          <cell r="H400">
            <v>256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E020336 ,E021077</v>
          </cell>
        </row>
        <row r="401">
          <cell r="A401" t="str">
            <v>ВВ соединительные муфты СТП-10-3-35/50</v>
          </cell>
          <cell r="B401" t="str">
            <v>1.1.554</v>
          </cell>
          <cell r="C401" t="str">
            <v>шт</v>
          </cell>
          <cell r="D401">
            <v>3</v>
          </cell>
          <cell r="E401">
            <v>125</v>
          </cell>
          <cell r="F401">
            <v>0</v>
          </cell>
          <cell r="G401">
            <v>35</v>
          </cell>
          <cell r="H401">
            <v>38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E020321 ,E021063</v>
          </cell>
        </row>
        <row r="402">
          <cell r="A402" t="str">
            <v>ВВ соединительные муфты СТП-10-3-70/120</v>
          </cell>
          <cell r="B402" t="str">
            <v>1.1.555</v>
          </cell>
          <cell r="C402" t="str">
            <v>шт</v>
          </cell>
          <cell r="D402">
            <v>2500</v>
          </cell>
          <cell r="E402">
            <v>2325</v>
          </cell>
          <cell r="F402">
            <v>0</v>
          </cell>
          <cell r="G402">
            <v>2014</v>
          </cell>
          <cell r="H402">
            <v>2990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E020322,E021064</v>
          </cell>
        </row>
        <row r="403">
          <cell r="A403" t="str">
            <v>ВВ соединительные муфты СТП-10-3-150/240</v>
          </cell>
          <cell r="B403" t="str">
            <v>1.1.556</v>
          </cell>
          <cell r="C403" t="str">
            <v>шт</v>
          </cell>
          <cell r="D403">
            <v>1500</v>
          </cell>
          <cell r="E403">
            <v>763</v>
          </cell>
          <cell r="F403">
            <v>0</v>
          </cell>
          <cell r="G403">
            <v>573</v>
          </cell>
          <cell r="H403">
            <v>1780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E020323 ,E021065</v>
          </cell>
        </row>
        <row r="404">
          <cell r="A404" t="str">
            <v>НВ концевые муфты наружной установки 4КНТП-1-35/50</v>
          </cell>
          <cell r="B404" t="str">
            <v>1.1.557</v>
          </cell>
          <cell r="C404" t="str">
            <v>шт</v>
          </cell>
          <cell r="D404">
            <v>30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E020681</v>
          </cell>
        </row>
        <row r="405">
          <cell r="A405" t="str">
            <v>НВ концевые муфты внутренней установки 4КВТП-1-35/50</v>
          </cell>
          <cell r="B405" t="str">
            <v>1.1.558</v>
          </cell>
          <cell r="C405" t="str">
            <v>шт</v>
          </cell>
          <cell r="D405">
            <v>15</v>
          </cell>
          <cell r="E405">
            <v>12</v>
          </cell>
          <cell r="F405">
            <v>0</v>
          </cell>
          <cell r="G405">
            <v>12</v>
          </cell>
          <cell r="H405">
            <v>9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E020684</v>
          </cell>
        </row>
        <row r="406">
          <cell r="A406" t="str">
            <v>НВ концевые муфты внутренней установки 4КВТП-1-150/240</v>
          </cell>
          <cell r="B406" t="str">
            <v>1.1.559</v>
          </cell>
          <cell r="C406" t="str">
            <v>шт</v>
          </cell>
          <cell r="D406">
            <v>20</v>
          </cell>
          <cell r="E406">
            <v>0</v>
          </cell>
          <cell r="F406">
            <v>0</v>
          </cell>
          <cell r="G406">
            <v>0</v>
          </cell>
          <cell r="H406">
            <v>10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E020686</v>
          </cell>
        </row>
        <row r="407">
          <cell r="A407" t="str">
            <v>ВВ концевые муфты наружной установки КНТП-10-3-70/120</v>
          </cell>
          <cell r="B407" t="str">
            <v>1.1.560</v>
          </cell>
          <cell r="C407" t="str">
            <v>шт</v>
          </cell>
          <cell r="D407">
            <v>25</v>
          </cell>
          <cell r="E407">
            <v>666</v>
          </cell>
          <cell r="F407">
            <v>0</v>
          </cell>
          <cell r="G407">
            <v>543</v>
          </cell>
          <cell r="H407">
            <v>307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 t="str">
            <v>E020530 ,E020512</v>
          </cell>
        </row>
        <row r="408">
          <cell r="A408" t="str">
            <v>ВВ концевые муфты внутренней установки КВТП-10-3-35/50</v>
          </cell>
          <cell r="B408" t="str">
            <v>1.1.561</v>
          </cell>
          <cell r="C408" t="str">
            <v>шт</v>
          </cell>
          <cell r="D408">
            <v>7</v>
          </cell>
          <cell r="E408">
            <v>82</v>
          </cell>
          <cell r="F408">
            <v>0</v>
          </cell>
          <cell r="G408">
            <v>25</v>
          </cell>
          <cell r="H408">
            <v>21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 t="str">
            <v>E020556 ,E020166</v>
          </cell>
        </row>
        <row r="409">
          <cell r="A409" t="str">
            <v>ВВ концевые муфты внутренней установки КВТП-10-3-70/120</v>
          </cell>
          <cell r="B409" t="str">
            <v>1.1.562</v>
          </cell>
          <cell r="C409" t="str">
            <v>шт</v>
          </cell>
          <cell r="D409">
            <v>100</v>
          </cell>
          <cell r="E409">
            <v>588</v>
          </cell>
          <cell r="F409">
            <v>0</v>
          </cell>
          <cell r="G409">
            <v>418</v>
          </cell>
          <cell r="H409">
            <v>299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 t="str">
            <v>E020557 ,E020165</v>
          </cell>
        </row>
        <row r="410">
          <cell r="A410" t="str">
            <v>ВВ концевые муфты внутренней установки КВТП-10-3-150/240</v>
          </cell>
          <cell r="B410" t="str">
            <v>1.1.563</v>
          </cell>
          <cell r="C410" t="str">
            <v>шт</v>
          </cell>
          <cell r="D410">
            <v>100</v>
          </cell>
          <cell r="E410">
            <v>403</v>
          </cell>
          <cell r="F410">
            <v>0</v>
          </cell>
          <cell r="G410">
            <v>283</v>
          </cell>
          <cell r="H410">
            <v>102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 t="str">
            <v>E020558,E020164</v>
          </cell>
        </row>
        <row r="411">
          <cell r="A411" t="str">
            <v>Полосовая сталь 40x4</v>
          </cell>
          <cell r="B411" t="str">
            <v>1.1.564</v>
          </cell>
          <cell r="C411" t="str">
            <v>м</v>
          </cell>
          <cell r="D411">
            <v>2000</v>
          </cell>
          <cell r="E411">
            <v>4340.47</v>
          </cell>
          <cell r="F411">
            <v>0</v>
          </cell>
          <cell r="G411">
            <v>2030</v>
          </cell>
          <cell r="H411">
            <v>1769.7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 t="str">
            <v>E460021</v>
          </cell>
        </row>
        <row r="412">
          <cell r="A412" t="str">
            <v>Катанка Ф 6</v>
          </cell>
          <cell r="B412" t="str">
            <v>1.1.565</v>
          </cell>
          <cell r="C412" t="str">
            <v>кг</v>
          </cell>
          <cell r="D412">
            <v>15000</v>
          </cell>
          <cell r="E412">
            <v>2339</v>
          </cell>
          <cell r="F412">
            <v>0</v>
          </cell>
          <cell r="G412">
            <v>190</v>
          </cell>
          <cell r="H412">
            <v>14826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 t="str">
            <v>E460057 , Z714595</v>
          </cell>
        </row>
        <row r="413">
          <cell r="A413" t="str">
            <v>запчасти к приводу ячейки KYN 28-12 (Cina)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 t="str">
            <v>Выпрямитель зарядочный (модуль)</v>
          </cell>
          <cell r="B414" t="str">
            <v>1.1.566</v>
          </cell>
          <cell r="C414" t="str">
            <v>шт</v>
          </cell>
          <cell r="D414">
            <v>1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 t="str">
            <v>Նոր</v>
          </cell>
        </row>
        <row r="415">
          <cell r="A415" t="str">
            <v>Включающая катушка привода для линейной ячейки</v>
          </cell>
          <cell r="B415" t="str">
            <v>1.1.567</v>
          </cell>
          <cell r="C415" t="str">
            <v>шт</v>
          </cell>
          <cell r="D415">
            <v>10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 t="str">
            <v>Նոր</v>
          </cell>
        </row>
        <row r="416">
          <cell r="A416" t="str">
            <v>Включающая катушка привода для ячейки ввода</v>
          </cell>
          <cell r="B416" t="str">
            <v>1.1.568</v>
          </cell>
          <cell r="C416" t="str">
            <v>шт</v>
          </cell>
          <cell r="D416">
            <v>6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 t="str">
            <v>Նոր</v>
          </cell>
        </row>
        <row r="417">
          <cell r="A417" t="str">
            <v>Катушка блокировки тележки линейной ячейки</v>
          </cell>
          <cell r="B417" t="str">
            <v>1.1.569</v>
          </cell>
          <cell r="C417" t="str">
            <v>шт</v>
          </cell>
          <cell r="D417">
            <v>15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 t="str">
            <v>Նոր</v>
          </cell>
        </row>
        <row r="418">
          <cell r="A418" t="str">
            <v>Комплектующие для ремонта  счетчиков типа ABB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Интерфейс PEAK P6LG - 1205 E/S</v>
          </cell>
          <cell r="B419" t="str">
            <v>1.1.570</v>
          </cell>
          <cell r="C419" t="str">
            <v>шт</v>
          </cell>
          <cell r="D419">
            <v>50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 t="str">
            <v>Նոր</v>
          </cell>
        </row>
        <row r="420">
          <cell r="A420" t="str">
            <v xml:space="preserve">Оптопара   -  4 N 35 </v>
          </cell>
          <cell r="B420" t="str">
            <v>1.1.571</v>
          </cell>
          <cell r="C420" t="str">
            <v>шт</v>
          </cell>
          <cell r="D420">
            <v>200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 t="str">
            <v>Նոր</v>
          </cell>
        </row>
        <row r="421">
          <cell r="A421" t="str">
            <v>Микросхема     MAX3083E</v>
          </cell>
          <cell r="B421" t="str">
            <v>1.1.572</v>
          </cell>
          <cell r="C421" t="str">
            <v>шт</v>
          </cell>
          <cell r="D421">
            <v>100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 t="str">
            <v>Նոր</v>
          </cell>
        </row>
        <row r="422">
          <cell r="A422" t="str">
            <v>Диод  SMAJ28CA (VG 33)</v>
          </cell>
          <cell r="B422" t="str">
            <v>1.1.573</v>
          </cell>
          <cell r="C422" t="str">
            <v>шт</v>
          </cell>
          <cell r="D422">
            <v>50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 t="str">
            <v>Նոր</v>
          </cell>
        </row>
        <row r="423">
          <cell r="A423" t="str">
            <v>Комплектующие для ремонта  счетчиков типа Меркурий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 t="str">
            <v>Конденсатор X7R00805-0,047  мкф. 50V</v>
          </cell>
          <cell r="B424" t="str">
            <v>1.1.574</v>
          </cell>
          <cell r="C424" t="str">
            <v>шт</v>
          </cell>
          <cell r="D424">
            <v>300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 t="str">
            <v>Նոր</v>
          </cell>
        </row>
        <row r="425">
          <cell r="A425" t="str">
            <v>Конденсатор X7R00805-0,1  мкф. 50V</v>
          </cell>
          <cell r="B425" t="str">
            <v>1.1.575</v>
          </cell>
          <cell r="C425" t="str">
            <v>шт</v>
          </cell>
          <cell r="D425">
            <v>500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 t="str">
            <v>Նոր</v>
          </cell>
        </row>
        <row r="426">
          <cell r="A426" t="str">
            <v>Чип конденсатор  39 ПКФ x 50V</v>
          </cell>
          <cell r="B426" t="str">
            <v>1.1.576</v>
          </cell>
          <cell r="C426" t="str">
            <v>шт</v>
          </cell>
          <cell r="D426">
            <v>500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 t="str">
            <v>Նոր</v>
          </cell>
        </row>
        <row r="427">
          <cell r="A427" t="str">
            <v>Чип резистор  CR 0805 - 510 ОНМ</v>
          </cell>
          <cell r="B427" t="str">
            <v>1.1.577</v>
          </cell>
          <cell r="C427" t="str">
            <v>шт</v>
          </cell>
          <cell r="D427">
            <v>500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 t="str">
            <v>Նոր</v>
          </cell>
        </row>
        <row r="428">
          <cell r="A428" t="str">
            <v>Чип резистор  CR 0805 - 390 ОНМ</v>
          </cell>
          <cell r="B428" t="str">
            <v>1.1.578</v>
          </cell>
          <cell r="C428" t="str">
            <v>шт</v>
          </cell>
          <cell r="D428">
            <v>500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 t="str">
            <v>Նոր</v>
          </cell>
        </row>
        <row r="429">
          <cell r="A429" t="str">
            <v>Чип резистор  CR 0805 - 33 КОНМ</v>
          </cell>
          <cell r="B429" t="str">
            <v>1.1.579</v>
          </cell>
          <cell r="C429" t="str">
            <v>шт</v>
          </cell>
          <cell r="D429">
            <v>300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 t="str">
            <v>Նոր</v>
          </cell>
        </row>
        <row r="430">
          <cell r="A430" t="str">
            <v>Чип резистор  CR 0805 - 270 КОНМ</v>
          </cell>
          <cell r="B430" t="str">
            <v>1.1.580</v>
          </cell>
          <cell r="C430" t="str">
            <v>шт</v>
          </cell>
          <cell r="D430">
            <v>100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 t="str">
            <v>Նոր</v>
          </cell>
        </row>
        <row r="431">
          <cell r="A431" t="str">
            <v>Кнопка KQBB MUA043</v>
          </cell>
          <cell r="B431" t="str">
            <v>1.1.581</v>
          </cell>
          <cell r="C431" t="str">
            <v>шт</v>
          </cell>
          <cell r="D431">
            <v>500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 t="str">
            <v>Նոր</v>
          </cell>
        </row>
        <row r="432">
          <cell r="A432" t="str">
            <v>микросхема  LP2980IM5-5,0</v>
          </cell>
          <cell r="B432" t="str">
            <v>1.1.582</v>
          </cell>
          <cell r="C432" t="str">
            <v>шт</v>
          </cell>
          <cell r="D432">
            <v>500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 t="str">
            <v>E260145</v>
          </cell>
        </row>
        <row r="433">
          <cell r="A433" t="str">
            <v>Светодиод (красниый)  LT1821</v>
          </cell>
          <cell r="B433" t="str">
            <v>1.1.583</v>
          </cell>
          <cell r="C433" t="str">
            <v>шт</v>
          </cell>
          <cell r="D433">
            <v>100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 t="str">
            <v>Նոր</v>
          </cell>
        </row>
        <row r="434">
          <cell r="A434" t="str">
            <v xml:space="preserve">Комплектующие для ремонта однофазных индукционных счетчиков 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 t="str">
            <v>Крышка клеммная 8ПФ315000</v>
          </cell>
          <cell r="B435" t="str">
            <v>1.1.584</v>
          </cell>
          <cell r="C435" t="str">
            <v>шт</v>
          </cell>
          <cell r="D435">
            <v>15000</v>
          </cell>
          <cell r="E435">
            <v>2095</v>
          </cell>
          <cell r="F435">
            <v>0</v>
          </cell>
          <cell r="G435">
            <v>650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 t="str">
            <v>E260216</v>
          </cell>
        </row>
        <row r="436">
          <cell r="A436" t="str">
            <v>Винт М4х17 пломбировочный</v>
          </cell>
          <cell r="B436" t="str">
            <v>1.1.585</v>
          </cell>
          <cell r="C436" t="str">
            <v>шт</v>
          </cell>
          <cell r="D436">
            <v>50000</v>
          </cell>
          <cell r="E436">
            <v>5112</v>
          </cell>
          <cell r="F436">
            <v>0</v>
          </cell>
          <cell r="G436">
            <v>700</v>
          </cell>
          <cell r="H436">
            <v>9409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 t="str">
            <v>E260071</v>
          </cell>
        </row>
        <row r="437">
          <cell r="A437" t="str">
            <v xml:space="preserve">Комплектующие для ремонта трехфазных индукционных счетчиков 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A438" t="str">
            <v>Крышка клеммная И678 5ПТ.315.023 (нового образца)</v>
          </cell>
          <cell r="B438" t="str">
            <v>1.1.586</v>
          </cell>
          <cell r="C438" t="str">
            <v>шт</v>
          </cell>
          <cell r="D438">
            <v>1000</v>
          </cell>
          <cell r="E438">
            <v>50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 t="str">
            <v>E260132</v>
          </cell>
        </row>
        <row r="439">
          <cell r="A439" t="str">
            <v>Крышка клеммная И672, И672М 5ПТ.315.013</v>
          </cell>
          <cell r="B439" t="str">
            <v>1.1.587</v>
          </cell>
          <cell r="C439" t="str">
            <v>шт</v>
          </cell>
          <cell r="D439">
            <v>4000</v>
          </cell>
          <cell r="E439">
            <v>1170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 t="str">
            <v>E260133</v>
          </cell>
        </row>
        <row r="440">
          <cell r="A440" t="str">
            <v>Комплектующие для ремонта счетчиков типа Каскад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 t="str">
            <v>Крышка  в комплекте</v>
          </cell>
          <cell r="B441" t="str">
            <v>1.1.588</v>
          </cell>
          <cell r="C441" t="str">
            <v>шт</v>
          </cell>
          <cell r="D441">
            <v>100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 t="str">
            <v>Նոր</v>
          </cell>
        </row>
        <row r="442">
          <cell r="A442" t="str">
            <v>Корпус   с прокладкой</v>
          </cell>
          <cell r="B442" t="str">
            <v>1.1.589</v>
          </cell>
          <cell r="C442" t="str">
            <v>шт</v>
          </cell>
          <cell r="D442">
            <v>100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 t="str">
            <v>Նոր</v>
          </cell>
        </row>
        <row r="443">
          <cell r="A443" t="str">
            <v xml:space="preserve">Шунт  с нулевой перемычкой  </v>
          </cell>
          <cell r="B443" t="str">
            <v>1.1.590</v>
          </cell>
          <cell r="C443" t="str">
            <v>шт</v>
          </cell>
          <cell r="D443">
            <v>100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 t="str">
            <v>Նոր</v>
          </cell>
        </row>
        <row r="444">
          <cell r="A444" t="str">
            <v>Индикатор ЖКИ</v>
          </cell>
          <cell r="B444" t="str">
            <v>1.1.591</v>
          </cell>
          <cell r="C444" t="str">
            <v>шт</v>
          </cell>
          <cell r="D444">
            <v>50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 t="str">
            <v>Նոր</v>
          </cell>
        </row>
        <row r="445">
          <cell r="A445" t="str">
            <v xml:space="preserve">Колодка в сборе </v>
          </cell>
          <cell r="B445" t="str">
            <v>1.1.592</v>
          </cell>
          <cell r="C445" t="str">
            <v>шт</v>
          </cell>
          <cell r="D445">
            <v>100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 t="str">
            <v>Նոր</v>
          </cell>
        </row>
        <row r="446">
          <cell r="A446" t="str">
            <v>Програматор для процессора</v>
          </cell>
          <cell r="B446" t="str">
            <v>1.1.593</v>
          </cell>
          <cell r="C446" t="str">
            <v>шт</v>
          </cell>
          <cell r="D446">
            <v>2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 t="str">
            <v>Նոր</v>
          </cell>
        </row>
        <row r="447">
          <cell r="A447" t="str">
            <v>Програматор для EEPROM</v>
          </cell>
          <cell r="B447" t="str">
            <v>1.1.594</v>
          </cell>
          <cell r="C447" t="str">
            <v>шт</v>
          </cell>
          <cell r="D447">
            <v>2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 t="str">
            <v>Նոր</v>
          </cell>
        </row>
        <row r="448">
          <cell r="A448" t="str">
            <v>Трансформатор E301836</v>
          </cell>
          <cell r="B448" t="str">
            <v>1.1.595</v>
          </cell>
          <cell r="C448" t="str">
            <v>шт</v>
          </cell>
          <cell r="D448">
            <v>50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 t="str">
            <v>Նոր</v>
          </cell>
        </row>
        <row r="449">
          <cell r="A449" t="str">
            <v>Микровыключатель  PCY</v>
          </cell>
          <cell r="B449" t="str">
            <v>1.1.596</v>
          </cell>
          <cell r="C449" t="str">
            <v>шт</v>
          </cell>
          <cell r="D449">
            <v>50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 t="str">
            <v>Նոր</v>
          </cell>
        </row>
        <row r="450">
          <cell r="A450" t="str">
            <v>Варистор TVR 20681R</v>
          </cell>
          <cell r="B450" t="str">
            <v>1.1.597</v>
          </cell>
          <cell r="C450" t="str">
            <v>шт</v>
          </cell>
          <cell r="D450">
            <v>20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 t="str">
            <v>Նոր</v>
          </cell>
        </row>
        <row r="451">
          <cell r="A451" t="str">
            <v>Микросхема   PIC 16 LF 1947</v>
          </cell>
          <cell r="B451" t="str">
            <v>1.1.598</v>
          </cell>
          <cell r="C451" t="str">
            <v>шт</v>
          </cell>
          <cell r="D451">
            <v>50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 t="str">
            <v>Նոր</v>
          </cell>
        </row>
        <row r="452">
          <cell r="A452" t="str">
            <v>Микросхема    24 F 1026I</v>
          </cell>
          <cell r="B452" t="str">
            <v>1.1.599</v>
          </cell>
          <cell r="C452" t="str">
            <v>шт</v>
          </cell>
          <cell r="D452">
            <v>50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 t="str">
            <v>Նոր</v>
          </cell>
        </row>
        <row r="453">
          <cell r="A453" t="str">
            <v>Микросхема   Z1324D</v>
          </cell>
          <cell r="B453" t="str">
            <v>1.1.600</v>
          </cell>
          <cell r="C453" t="str">
            <v>шт</v>
          </cell>
          <cell r="D453">
            <v>50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 t="str">
            <v>Նոր</v>
          </cell>
        </row>
        <row r="454">
          <cell r="A454" t="str">
            <v>Микросхема    VP 3082</v>
          </cell>
          <cell r="B454" t="str">
            <v>1.1.601</v>
          </cell>
          <cell r="C454" t="str">
            <v>шт</v>
          </cell>
          <cell r="D454">
            <v>50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 t="str">
            <v>Նոր</v>
          </cell>
        </row>
        <row r="455">
          <cell r="A455" t="str">
            <v>Микросхема    PC 817</v>
          </cell>
          <cell r="B455" t="str">
            <v>1.1.602</v>
          </cell>
          <cell r="C455" t="str">
            <v>шт</v>
          </cell>
          <cell r="D455">
            <v>50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 t="str">
            <v>Նոր</v>
          </cell>
        </row>
        <row r="456">
          <cell r="A456" t="str">
            <v>Микросхема    G 117</v>
          </cell>
          <cell r="B456" t="str">
            <v>1.1.603</v>
          </cell>
          <cell r="C456" t="str">
            <v>шт</v>
          </cell>
          <cell r="D456">
            <v>50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 t="str">
            <v>Նոր</v>
          </cell>
        </row>
        <row r="457">
          <cell r="A457" t="str">
            <v>Кварц  32,768 КГц (DT 38)</v>
          </cell>
          <cell r="B457" t="str">
            <v>1.1.604</v>
          </cell>
          <cell r="C457" t="str">
            <v>шт</v>
          </cell>
          <cell r="D457">
            <v>50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 t="str">
            <v>Նոր</v>
          </cell>
        </row>
        <row r="458">
          <cell r="A458" t="str">
            <v xml:space="preserve">Кварц  8,192 МГц </v>
          </cell>
          <cell r="B458" t="str">
            <v>1.1.605</v>
          </cell>
          <cell r="C458" t="str">
            <v>шт</v>
          </cell>
          <cell r="D458">
            <v>50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 t="str">
            <v>Նոր</v>
          </cell>
        </row>
        <row r="459">
          <cell r="A459" t="str">
            <v>Диод Шотки BAT 54</v>
          </cell>
          <cell r="B459" t="str">
            <v>1.1.606</v>
          </cell>
          <cell r="C459" t="str">
            <v>шт</v>
          </cell>
          <cell r="D459">
            <v>50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 t="str">
            <v>Նոր</v>
          </cell>
        </row>
        <row r="460">
          <cell r="A460" t="str">
            <v>Диод Шотки BAT 54S</v>
          </cell>
          <cell r="B460" t="str">
            <v>1.1.607</v>
          </cell>
          <cell r="C460" t="str">
            <v>шт</v>
          </cell>
          <cell r="D460">
            <v>50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 t="str">
            <v>Նոր</v>
          </cell>
        </row>
        <row r="461">
          <cell r="A461" t="str">
            <v>Конденсатор   танталовый 0,47 мкф x6в (10в)</v>
          </cell>
          <cell r="B461" t="str">
            <v>1.1.608</v>
          </cell>
          <cell r="C461" t="str">
            <v>шт</v>
          </cell>
          <cell r="D461">
            <v>50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 t="str">
            <v>Նոր</v>
          </cell>
        </row>
        <row r="462">
          <cell r="A462" t="str">
            <v>Конденсатор   танталовый  220 мкф  (10в)</v>
          </cell>
          <cell r="B462" t="str">
            <v>1.1.609</v>
          </cell>
          <cell r="C462" t="str">
            <v>шт</v>
          </cell>
          <cell r="D462">
            <v>50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 t="str">
            <v>Նոր</v>
          </cell>
        </row>
        <row r="463">
          <cell r="A463" t="str">
            <v>Конденсатор   танталовый  47 мкф 35в</v>
          </cell>
          <cell r="B463" t="str">
            <v>1.1.610</v>
          </cell>
          <cell r="C463" t="str">
            <v>шт</v>
          </cell>
          <cell r="D463">
            <v>50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 t="str">
            <v>Նոր</v>
          </cell>
        </row>
        <row r="464">
          <cell r="A464" t="str">
            <v>Диод SMA4007</v>
          </cell>
          <cell r="B464" t="str">
            <v>1.1.611</v>
          </cell>
          <cell r="C464" t="str">
            <v>шт</v>
          </cell>
          <cell r="D464">
            <v>50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 t="str">
            <v>Նոր</v>
          </cell>
        </row>
        <row r="465">
          <cell r="A465" t="str">
            <v>Терморезистор       WMZ 12A</v>
          </cell>
          <cell r="B465" t="str">
            <v>1.1.612</v>
          </cell>
          <cell r="C465" t="str">
            <v>шт</v>
          </cell>
          <cell r="D465">
            <v>50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 t="str">
            <v>Նոր</v>
          </cell>
        </row>
        <row r="466">
          <cell r="A466" t="str">
            <v>Диод WG 1424</v>
          </cell>
          <cell r="B466" t="str">
            <v>1.1.613</v>
          </cell>
          <cell r="C466" t="str">
            <v>шт</v>
          </cell>
          <cell r="D466">
            <v>50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 t="str">
            <v>Նոր</v>
          </cell>
        </row>
        <row r="467">
          <cell r="A467" t="str">
            <v>Транзистор FMMT 2222</v>
          </cell>
          <cell r="B467" t="str">
            <v>1.1.614</v>
          </cell>
          <cell r="C467" t="str">
            <v>шт</v>
          </cell>
          <cell r="D467">
            <v>100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 t="str">
            <v>Նոր</v>
          </cell>
        </row>
        <row r="468">
          <cell r="A468" t="str">
            <v>Транзистор BC 856B</v>
          </cell>
          <cell r="B468" t="str">
            <v>1.1.615</v>
          </cell>
          <cell r="C468" t="str">
            <v>шт</v>
          </cell>
          <cell r="D468">
            <v>100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 t="str">
            <v>Նոր</v>
          </cell>
        </row>
        <row r="469">
          <cell r="A469" t="str">
            <v>Диодовый мост MB 10S</v>
          </cell>
          <cell r="B469" t="str">
            <v>1.1.616</v>
          </cell>
          <cell r="C469" t="str">
            <v>шт</v>
          </cell>
          <cell r="D469">
            <v>50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 t="str">
            <v>Նոր</v>
          </cell>
        </row>
        <row r="470">
          <cell r="A470" t="str">
            <v>Клеммник RJ 308</v>
          </cell>
          <cell r="B470" t="str">
            <v>1.1.617</v>
          </cell>
          <cell r="C470" t="str">
            <v>шт</v>
          </cell>
          <cell r="D470">
            <v>50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 t="str">
            <v>Նոր</v>
          </cell>
        </row>
        <row r="471">
          <cell r="A471" t="str">
            <v>Изолирующая штанга</v>
          </cell>
          <cell r="B471" t="str">
            <v>2.1.5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 t="str">
            <v>Изолирующая штанга до  1  кВ ШО-1</v>
          </cell>
          <cell r="B472">
            <v>0</v>
          </cell>
          <cell r="C472" t="str">
            <v>шт</v>
          </cell>
          <cell r="D472">
            <v>60</v>
          </cell>
          <cell r="E472">
            <v>68</v>
          </cell>
          <cell r="F472">
            <v>0</v>
          </cell>
          <cell r="G472">
            <v>13</v>
          </cell>
          <cell r="H472">
            <v>68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 t="str">
            <v>Z825896</v>
          </cell>
        </row>
        <row r="473">
          <cell r="A473" t="str">
            <v>Изолирующая штанга  2 – 15кВ  ШО-15</v>
          </cell>
          <cell r="B473">
            <v>0</v>
          </cell>
          <cell r="C473" t="str">
            <v>шт</v>
          </cell>
          <cell r="D473">
            <v>90</v>
          </cell>
          <cell r="E473">
            <v>113</v>
          </cell>
          <cell r="F473">
            <v>0</v>
          </cell>
          <cell r="G473">
            <v>19</v>
          </cell>
          <cell r="H473">
            <v>166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 t="str">
            <v>Z825897</v>
          </cell>
        </row>
        <row r="474">
          <cell r="A474" t="str">
            <v>Изолирующая штанга 15 – 35кВ  ШО-35</v>
          </cell>
          <cell r="B474">
            <v>0</v>
          </cell>
          <cell r="C474" t="str">
            <v>шт</v>
          </cell>
          <cell r="D474">
            <v>50</v>
          </cell>
          <cell r="E474">
            <v>12</v>
          </cell>
          <cell r="F474">
            <v>0</v>
          </cell>
          <cell r="G474">
            <v>0</v>
          </cell>
          <cell r="H474">
            <v>37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 t="str">
            <v>Z825898</v>
          </cell>
        </row>
        <row r="475">
          <cell r="A475" t="str">
            <v>Изолирующая штанга 35 -110 кВ  ШОУ-110</v>
          </cell>
          <cell r="B475">
            <v>0</v>
          </cell>
          <cell r="C475" t="str">
            <v>шт</v>
          </cell>
          <cell r="D475">
            <v>25</v>
          </cell>
          <cell r="E475">
            <v>6</v>
          </cell>
          <cell r="F475">
            <v>0</v>
          </cell>
          <cell r="G475">
            <v>0</v>
          </cell>
          <cell r="H475">
            <v>15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 t="str">
            <v>Z825899</v>
          </cell>
        </row>
        <row r="476">
          <cell r="A476" t="str">
            <v>Изолирующая спасательная штанга   ШОС - 10</v>
          </cell>
          <cell r="B476">
            <v>0</v>
          </cell>
          <cell r="C476" t="str">
            <v>шт</v>
          </cell>
          <cell r="D476">
            <v>50</v>
          </cell>
          <cell r="E476">
            <v>0</v>
          </cell>
          <cell r="F476">
            <v>0</v>
          </cell>
          <cell r="G476">
            <v>0</v>
          </cell>
          <cell r="H476">
            <v>2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 t="str">
            <v>E330340</v>
          </cell>
        </row>
        <row r="477">
          <cell r="A477" t="str">
            <v xml:space="preserve">Измерительные клещи </v>
          </cell>
          <cell r="B477" t="str">
            <v>2.1.6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 t="str">
            <v xml:space="preserve">Измерительные клещи  до  1  кВ </v>
          </cell>
          <cell r="B478">
            <v>0</v>
          </cell>
          <cell r="C478" t="str">
            <v>шт</v>
          </cell>
          <cell r="D478">
            <v>100</v>
          </cell>
          <cell r="E478">
            <v>16</v>
          </cell>
          <cell r="F478">
            <v>0</v>
          </cell>
          <cell r="G478">
            <v>4</v>
          </cell>
          <cell r="H478">
            <v>43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 t="str">
            <v>Z825900</v>
          </cell>
        </row>
        <row r="479">
          <cell r="A479" t="str">
            <v xml:space="preserve">Переносное заземление </v>
          </cell>
          <cell r="B479" t="str">
            <v>2.1.7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 t="str">
            <v>Переносное заземление 10 кВ   ЗПП-15М,  25мм2</v>
          </cell>
          <cell r="B480">
            <v>0</v>
          </cell>
          <cell r="C480" t="str">
            <v>шт</v>
          </cell>
          <cell r="D480">
            <v>85</v>
          </cell>
          <cell r="E480">
            <v>80</v>
          </cell>
          <cell r="F480">
            <v>0</v>
          </cell>
          <cell r="G480">
            <v>33</v>
          </cell>
          <cell r="H480">
            <v>22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 t="str">
            <v>Z825128</v>
          </cell>
        </row>
        <row r="481">
          <cell r="A481" t="str">
            <v>Переносное заземление 35 кВ  ЗПЛ-35М-3,  25мм2</v>
          </cell>
          <cell r="B481">
            <v>0</v>
          </cell>
          <cell r="C481" t="str">
            <v>шт</v>
          </cell>
          <cell r="D481">
            <v>40</v>
          </cell>
          <cell r="E481">
            <v>23</v>
          </cell>
          <cell r="F481">
            <v>0</v>
          </cell>
          <cell r="G481">
            <v>5</v>
          </cell>
          <cell r="H481">
            <v>45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 t="str">
            <v>E330030</v>
          </cell>
        </row>
        <row r="482">
          <cell r="A482" t="str">
            <v>Переносное заземление 110 кВ  ЗПЛ-110М-3,  25мм2</v>
          </cell>
          <cell r="B482">
            <v>0</v>
          </cell>
          <cell r="C482" t="str">
            <v>шт</v>
          </cell>
          <cell r="D482">
            <v>20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 t="str">
            <v>Z825324</v>
          </cell>
        </row>
        <row r="483">
          <cell r="A483" t="str">
            <v>Переносное заземление ВЛ КШЗ - 0.4-10 М</v>
          </cell>
          <cell r="B483">
            <v>0</v>
          </cell>
          <cell r="C483" t="str">
            <v>компл.</v>
          </cell>
          <cell r="D483">
            <v>30</v>
          </cell>
          <cell r="E483">
            <v>2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 t="str">
            <v>Z825327</v>
          </cell>
        </row>
        <row r="484">
          <cell r="A484" t="str">
            <v>Указатель напряжения</v>
          </cell>
          <cell r="B484" t="str">
            <v>2.1.8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A485" t="str">
            <v>Указатель напряжения до 1кВ  ПИН-90м</v>
          </cell>
          <cell r="B485">
            <v>0</v>
          </cell>
          <cell r="C485" t="str">
            <v>шт</v>
          </cell>
          <cell r="D485">
            <v>500</v>
          </cell>
          <cell r="E485">
            <v>214</v>
          </cell>
          <cell r="F485">
            <v>0</v>
          </cell>
          <cell r="G485">
            <v>0</v>
          </cell>
          <cell r="H485">
            <v>238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 t="str">
            <v>Z825902</v>
          </cell>
        </row>
        <row r="486">
          <cell r="A486" t="str">
            <v>Указатель напряжения  6-10 кВ  УВНУ-10 СЗ  ИП</v>
          </cell>
          <cell r="B486">
            <v>0</v>
          </cell>
          <cell r="C486" t="str">
            <v>шт</v>
          </cell>
          <cell r="D486">
            <v>50</v>
          </cell>
          <cell r="E486">
            <v>10</v>
          </cell>
          <cell r="F486">
            <v>0</v>
          </cell>
          <cell r="G486">
            <v>0</v>
          </cell>
          <cell r="H486">
            <v>6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 t="str">
            <v>Z825131</v>
          </cell>
        </row>
        <row r="487">
          <cell r="A487" t="str">
            <v>Указатель напряжения 6-10 кВ  УВНУ - 2М/1- С</v>
          </cell>
          <cell r="B487">
            <v>0</v>
          </cell>
          <cell r="C487" t="str">
            <v>шт</v>
          </cell>
          <cell r="D487">
            <v>90</v>
          </cell>
          <cell r="E487">
            <v>12</v>
          </cell>
          <cell r="F487">
            <v>0</v>
          </cell>
          <cell r="G487">
            <v>0</v>
          </cell>
          <cell r="H487">
            <v>42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 t="str">
            <v>Z825904</v>
          </cell>
        </row>
        <row r="488">
          <cell r="A488" t="str">
            <v>Указатель напряжения 35 кВ     УВНУ-35 СЗ  ИП</v>
          </cell>
          <cell r="B488">
            <v>0</v>
          </cell>
          <cell r="C488" t="str">
            <v>шт</v>
          </cell>
          <cell r="D488">
            <v>60</v>
          </cell>
          <cell r="E488">
            <v>17</v>
          </cell>
          <cell r="F488">
            <v>0</v>
          </cell>
          <cell r="G488">
            <v>0</v>
          </cell>
          <cell r="H488">
            <v>12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 t="str">
            <v>Z825132</v>
          </cell>
        </row>
        <row r="489">
          <cell r="A489" t="str">
            <v>Указатель напряжения 110 кВ   УВН-110 СЗ  ИП</v>
          </cell>
          <cell r="B489">
            <v>0</v>
          </cell>
          <cell r="C489" t="str">
            <v>шт</v>
          </cell>
          <cell r="D489">
            <v>20</v>
          </cell>
          <cell r="E489">
            <v>0</v>
          </cell>
          <cell r="F489">
            <v>0</v>
          </cell>
          <cell r="G489">
            <v>0</v>
          </cell>
          <cell r="H489">
            <v>7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 t="str">
            <v>Z825906</v>
          </cell>
        </row>
        <row r="490">
          <cell r="A490" t="str">
            <v>Материалы по охране труда</v>
          </cell>
          <cell r="B490" t="str">
            <v>2.1.9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A491" t="str">
            <v>Страховочный пояс эл. монтера</v>
          </cell>
          <cell r="B491">
            <v>0</v>
          </cell>
          <cell r="C491" t="str">
            <v>шт</v>
          </cell>
          <cell r="D491">
            <v>50</v>
          </cell>
          <cell r="E491">
            <v>156</v>
          </cell>
          <cell r="F491">
            <v>0</v>
          </cell>
          <cell r="G491">
            <v>6</v>
          </cell>
          <cell r="H491">
            <v>208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 t="str">
            <v>Z825851</v>
          </cell>
        </row>
        <row r="492">
          <cell r="A492" t="str">
            <v>Страховочный пояс эл. монтера с двумя стропам</v>
          </cell>
          <cell r="B492">
            <v>0</v>
          </cell>
          <cell r="C492" t="str">
            <v>шт</v>
          </cell>
          <cell r="D492">
            <v>60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 t="str">
            <v>Z825851</v>
          </cell>
        </row>
        <row r="493">
          <cell r="A493" t="str">
            <v>Монтерские когти ( для  ж/б  опор) КЛМ - 2</v>
          </cell>
          <cell r="B493">
            <v>0</v>
          </cell>
          <cell r="C493" t="str">
            <v>шт</v>
          </cell>
          <cell r="D493">
            <v>100</v>
          </cell>
          <cell r="E493">
            <v>29</v>
          </cell>
          <cell r="F493">
            <v>0</v>
          </cell>
          <cell r="G493">
            <v>0</v>
          </cell>
          <cell r="H493">
            <v>11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 t="str">
            <v>Z825652</v>
          </cell>
        </row>
        <row r="494">
          <cell r="A494" t="str">
            <v>Монтерские когти ( для деревянных опор) КМ - 3</v>
          </cell>
          <cell r="B494">
            <v>0</v>
          </cell>
          <cell r="C494" t="str">
            <v>шт</v>
          </cell>
          <cell r="D494">
            <v>100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 t="str">
            <v>Z825651</v>
          </cell>
        </row>
        <row r="495">
          <cell r="A495" t="str">
            <v>Плакаты безопаснсти</v>
          </cell>
          <cell r="B495">
            <v>0</v>
          </cell>
          <cell r="C495" t="str">
            <v>шт</v>
          </cell>
          <cell r="D495">
            <v>2400</v>
          </cell>
          <cell r="E495">
            <v>336</v>
          </cell>
          <cell r="F495">
            <v>0</v>
          </cell>
          <cell r="G495">
            <v>50</v>
          </cell>
          <cell r="H495">
            <v>546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 t="str">
            <v>Z933289</v>
          </cell>
        </row>
        <row r="496">
          <cell r="A496" t="str">
            <v>Журналы</v>
          </cell>
          <cell r="B496">
            <v>0</v>
          </cell>
          <cell r="C496" t="str">
            <v>у.е</v>
          </cell>
          <cell r="D496">
            <v>0.7</v>
          </cell>
          <cell r="E496">
            <v>81</v>
          </cell>
          <cell r="F496">
            <v>0</v>
          </cell>
          <cell r="G496">
            <v>40</v>
          </cell>
          <cell r="H496">
            <v>9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 t="str">
            <v>Z933208</v>
          </cell>
        </row>
        <row r="497">
          <cell r="A497" t="str">
            <v>Лестница</v>
          </cell>
          <cell r="B497">
            <v>0</v>
          </cell>
          <cell r="C497" t="str">
            <v>шт</v>
          </cell>
          <cell r="D497">
            <v>100</v>
          </cell>
          <cell r="E497">
            <v>31</v>
          </cell>
          <cell r="F497">
            <v>0</v>
          </cell>
          <cell r="G497">
            <v>0</v>
          </cell>
          <cell r="H497">
            <v>67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 t="str">
            <v>Z848273</v>
          </cell>
        </row>
        <row r="498">
          <cell r="A498" t="str">
            <v>Аптечка</v>
          </cell>
          <cell r="B498">
            <v>0</v>
          </cell>
          <cell r="C498" t="str">
            <v>шт</v>
          </cell>
          <cell r="D498">
            <v>100</v>
          </cell>
          <cell r="E498">
            <v>3</v>
          </cell>
          <cell r="F498">
            <v>0</v>
          </cell>
          <cell r="G498">
            <v>0</v>
          </cell>
          <cell r="H498">
            <v>25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 t="str">
            <v>Z848149</v>
          </cell>
        </row>
        <row r="499">
          <cell r="A499" t="str">
            <v>Эл.монтерский инструмент</v>
          </cell>
          <cell r="B499">
            <v>0</v>
          </cell>
          <cell r="C499" t="str">
            <v>компл.</v>
          </cell>
          <cell r="D499">
            <v>100</v>
          </cell>
          <cell r="E499">
            <v>16</v>
          </cell>
          <cell r="F499">
            <v>0</v>
          </cell>
          <cell r="G499">
            <v>0</v>
          </cell>
          <cell r="H499">
            <v>139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 t="str">
            <v>Z825908</v>
          </cell>
        </row>
        <row r="500">
          <cell r="A500" t="str">
            <v>Огнетушитель ОВП-10 (зимний)</v>
          </cell>
          <cell r="B500">
            <v>0</v>
          </cell>
          <cell r="C500" t="str">
            <v>шт</v>
          </cell>
          <cell r="D500">
            <v>100</v>
          </cell>
          <cell r="E500">
            <v>11</v>
          </cell>
          <cell r="F500">
            <v>0</v>
          </cell>
          <cell r="G500">
            <v>2</v>
          </cell>
          <cell r="H500">
            <v>41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 t="str">
            <v>Z847227</v>
          </cell>
        </row>
        <row r="501">
          <cell r="A501" t="str">
            <v>Огнетушитель ОП-3</v>
          </cell>
          <cell r="B501">
            <v>0</v>
          </cell>
          <cell r="C501" t="str">
            <v>шт</v>
          </cell>
          <cell r="D501">
            <v>60</v>
          </cell>
          <cell r="E501">
            <v>4</v>
          </cell>
          <cell r="F501">
            <v>0</v>
          </cell>
          <cell r="G501">
            <v>0</v>
          </cell>
          <cell r="H501">
            <v>4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 t="str">
            <v>Z847896</v>
          </cell>
        </row>
        <row r="502">
          <cell r="A502" t="str">
            <v>Огнетушитель ОП-6</v>
          </cell>
          <cell r="B502">
            <v>0</v>
          </cell>
          <cell r="C502" t="str">
            <v>шт</v>
          </cell>
          <cell r="D502">
            <v>120</v>
          </cell>
          <cell r="E502">
            <v>8</v>
          </cell>
          <cell r="F502">
            <v>0</v>
          </cell>
          <cell r="G502">
            <v>0</v>
          </cell>
          <cell r="H502">
            <v>6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 t="str">
            <v>Z847172</v>
          </cell>
        </row>
        <row r="503">
          <cell r="A503" t="str">
            <v>Огнетушитель ОУ-5</v>
          </cell>
          <cell r="B503">
            <v>0</v>
          </cell>
          <cell r="C503" t="str">
            <v>шт</v>
          </cell>
          <cell r="D503">
            <v>110</v>
          </cell>
          <cell r="E503">
            <v>49</v>
          </cell>
          <cell r="F503">
            <v>0</v>
          </cell>
          <cell r="G503">
            <v>0</v>
          </cell>
          <cell r="H503">
            <v>23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 t="str">
            <v>Z847208</v>
          </cell>
        </row>
        <row r="504">
          <cell r="A504" t="str">
            <v>Устройство наброса  до 10 кВ УНП – 10 Б «Бумеранг”</v>
          </cell>
          <cell r="B504">
            <v>0</v>
          </cell>
          <cell r="C504" t="str">
            <v>шт</v>
          </cell>
          <cell r="D504">
            <v>20</v>
          </cell>
          <cell r="E504">
            <v>7</v>
          </cell>
          <cell r="F504">
            <v>0</v>
          </cell>
          <cell r="G504">
            <v>3</v>
          </cell>
          <cell r="H504">
            <v>11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 t="str">
            <v>Z825328</v>
          </cell>
        </row>
        <row r="505">
          <cell r="A505" t="str">
            <v>Канат капроновый  Ф 10мм2</v>
          </cell>
          <cell r="B505">
            <v>0</v>
          </cell>
          <cell r="C505" t="str">
            <v>м</v>
          </cell>
          <cell r="D505">
            <v>800</v>
          </cell>
          <cell r="E505">
            <v>100</v>
          </cell>
          <cell r="F505">
            <v>0</v>
          </cell>
          <cell r="G505">
            <v>0</v>
          </cell>
          <cell r="H505">
            <v>469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 t="str">
            <v>Z944970</v>
          </cell>
        </row>
        <row r="506">
          <cell r="A506" t="str">
            <v>Канат капроновый  Ф 4 мм2</v>
          </cell>
          <cell r="B506">
            <v>0</v>
          </cell>
          <cell r="C506" t="str">
            <v>м</v>
          </cell>
          <cell r="D506">
            <v>3000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 t="str">
            <v>Z944970</v>
          </cell>
        </row>
        <row r="507">
          <cell r="A507" t="str">
            <v>Коврик диэлектрческий</v>
          </cell>
          <cell r="B507">
            <v>0</v>
          </cell>
          <cell r="C507" t="str">
            <v>шт</v>
          </cell>
          <cell r="D507">
            <v>200</v>
          </cell>
          <cell r="E507">
            <v>152</v>
          </cell>
          <cell r="F507">
            <v>0</v>
          </cell>
          <cell r="G507">
            <v>0</v>
          </cell>
          <cell r="H507">
            <v>95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 t="str">
            <v>E330171</v>
          </cell>
        </row>
        <row r="508">
          <cell r="A508" t="str">
            <v>Пожарная безопасность</v>
          </cell>
          <cell r="B508" t="str">
            <v>2.1.10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 t="str">
            <v>Пожарный щит  (с пожарным инвентарем)</v>
          </cell>
          <cell r="B509">
            <v>0</v>
          </cell>
          <cell r="C509" t="str">
            <v>компл.</v>
          </cell>
          <cell r="D509">
            <v>20</v>
          </cell>
          <cell r="E509">
            <v>1</v>
          </cell>
          <cell r="F509">
            <v>0</v>
          </cell>
          <cell r="G509">
            <v>0</v>
          </cell>
          <cell r="H509">
            <v>6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 t="str">
            <v>Z160165</v>
          </cell>
        </row>
        <row r="510">
          <cell r="A510" t="str">
            <v>Ящик с песком 0,5м3</v>
          </cell>
          <cell r="B510">
            <v>0</v>
          </cell>
          <cell r="C510" t="str">
            <v>шт</v>
          </cell>
          <cell r="D510">
            <v>30</v>
          </cell>
          <cell r="E510">
            <v>2</v>
          </cell>
          <cell r="F510">
            <v>0</v>
          </cell>
          <cell r="G510">
            <v>0</v>
          </cell>
          <cell r="H510">
            <v>4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 t="str">
            <v>Z160172</v>
          </cell>
        </row>
        <row r="511">
          <cell r="A511" t="str">
            <v>Пожарный ствол     Ф 51</v>
          </cell>
          <cell r="B511">
            <v>0</v>
          </cell>
          <cell r="C511" t="str">
            <v>шт</v>
          </cell>
          <cell r="D511">
            <v>30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 t="str">
            <v>Նոր</v>
          </cell>
        </row>
        <row r="512">
          <cell r="A512" t="str">
            <v>Пожарные рукава   Ф 51</v>
          </cell>
          <cell r="B512">
            <v>0</v>
          </cell>
          <cell r="C512" t="str">
            <v>м</v>
          </cell>
          <cell r="D512">
            <v>200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 t="str">
            <v>Նոր</v>
          </cell>
        </row>
        <row r="513">
          <cell r="A513" t="str">
            <v>Внешние защитные средства для работников ЗАО ЭСА  - (защитный щиток сварщика, халат хлопоковый, плащ-дождевик, спецодежда сварщика, рабочие и брезентовые рукавицы, резиновые сапоги, диэлектрические перчатки, диэлектрические боты, защитная   каска, защитные очки</v>
          </cell>
          <cell r="B513" t="str">
            <v>2.1.11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A514" t="str">
            <v>Защитный щиток сварщика</v>
          </cell>
          <cell r="B514">
            <v>0</v>
          </cell>
          <cell r="C514" t="str">
            <v>шт</v>
          </cell>
          <cell r="D514">
            <v>30</v>
          </cell>
          <cell r="E514">
            <v>1</v>
          </cell>
          <cell r="F514">
            <v>0</v>
          </cell>
          <cell r="G514">
            <v>0</v>
          </cell>
          <cell r="H514">
            <v>9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 t="str">
            <v>Z967865</v>
          </cell>
        </row>
        <row r="515">
          <cell r="A515" t="str">
            <v>Халат хлопоковый</v>
          </cell>
          <cell r="B515">
            <v>0</v>
          </cell>
          <cell r="C515" t="str">
            <v>шт</v>
          </cell>
          <cell r="D515">
            <v>70</v>
          </cell>
          <cell r="E515">
            <v>75</v>
          </cell>
          <cell r="F515">
            <v>0</v>
          </cell>
          <cell r="G515">
            <v>75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 t="str">
            <v>Z814013</v>
          </cell>
        </row>
        <row r="516">
          <cell r="A516" t="str">
            <v>Плащ-дождевик</v>
          </cell>
          <cell r="B516">
            <v>0</v>
          </cell>
          <cell r="C516" t="str">
            <v>шт</v>
          </cell>
          <cell r="D516">
            <v>100</v>
          </cell>
          <cell r="E516">
            <v>91</v>
          </cell>
          <cell r="F516">
            <v>0</v>
          </cell>
          <cell r="G516">
            <v>43</v>
          </cell>
          <cell r="H516">
            <v>239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 t="str">
            <v>Z814012</v>
          </cell>
        </row>
        <row r="517">
          <cell r="A517" t="str">
            <v>Спецодежда сварщика</v>
          </cell>
          <cell r="B517">
            <v>0</v>
          </cell>
          <cell r="C517" t="str">
            <v>шт</v>
          </cell>
          <cell r="D517">
            <v>20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 t="str">
            <v>Նոր</v>
          </cell>
        </row>
        <row r="518">
          <cell r="A518" t="str">
            <v>Рабочие рукавицы (перчатки с 5 пальцами)</v>
          </cell>
          <cell r="B518">
            <v>0</v>
          </cell>
          <cell r="C518" t="str">
            <v>пар</v>
          </cell>
          <cell r="D518">
            <v>10500</v>
          </cell>
          <cell r="E518">
            <v>250</v>
          </cell>
          <cell r="F518">
            <v>0</v>
          </cell>
          <cell r="G518">
            <v>0</v>
          </cell>
          <cell r="H518">
            <v>8368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 t="str">
            <v>Z814005</v>
          </cell>
        </row>
        <row r="519">
          <cell r="A519" t="str">
            <v>Брезентовые рукавицы</v>
          </cell>
          <cell r="B519">
            <v>0</v>
          </cell>
          <cell r="C519" t="str">
            <v>пар</v>
          </cell>
          <cell r="D519">
            <v>500</v>
          </cell>
          <cell r="E519">
            <v>512</v>
          </cell>
          <cell r="F519">
            <v>0</v>
          </cell>
          <cell r="G519">
            <v>0</v>
          </cell>
          <cell r="H519">
            <v>11409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 t="str">
            <v>Z812000</v>
          </cell>
        </row>
        <row r="520">
          <cell r="A520" t="str">
            <v>Диэлектрические перчатки</v>
          </cell>
          <cell r="B520">
            <v>0</v>
          </cell>
          <cell r="C520" t="str">
            <v>пар</v>
          </cell>
          <cell r="D520">
            <v>150</v>
          </cell>
          <cell r="E520">
            <v>159</v>
          </cell>
          <cell r="F520">
            <v>0</v>
          </cell>
          <cell r="G520">
            <v>36</v>
          </cell>
          <cell r="H520">
            <v>322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 t="str">
            <v>E330140</v>
          </cell>
        </row>
        <row r="521">
          <cell r="A521" t="str">
            <v>Диэлектрические боты</v>
          </cell>
          <cell r="B521">
            <v>0</v>
          </cell>
          <cell r="C521" t="str">
            <v>пар</v>
          </cell>
          <cell r="D521">
            <v>100</v>
          </cell>
          <cell r="E521">
            <v>78</v>
          </cell>
          <cell r="F521">
            <v>0</v>
          </cell>
          <cell r="G521">
            <v>6</v>
          </cell>
          <cell r="H521">
            <v>147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 t="str">
            <v>E330066</v>
          </cell>
        </row>
        <row r="522">
          <cell r="A522" t="str">
            <v>Защитная   каска</v>
          </cell>
          <cell r="B522">
            <v>0</v>
          </cell>
          <cell r="C522" t="str">
            <v>шт</v>
          </cell>
          <cell r="D522">
            <v>200</v>
          </cell>
          <cell r="E522">
            <v>413</v>
          </cell>
          <cell r="F522">
            <v>0</v>
          </cell>
          <cell r="G522">
            <v>25</v>
          </cell>
          <cell r="H522">
            <v>232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 t="str">
            <v>Z811045</v>
          </cell>
        </row>
        <row r="523">
          <cell r="A523" t="str">
            <v>Защитные очки</v>
          </cell>
          <cell r="B523">
            <v>0</v>
          </cell>
          <cell r="C523" t="str">
            <v>шт</v>
          </cell>
          <cell r="D523">
            <v>400</v>
          </cell>
          <cell r="E523">
            <v>11</v>
          </cell>
          <cell r="F523">
            <v>0</v>
          </cell>
          <cell r="G523">
            <v>5</v>
          </cell>
          <cell r="H523">
            <v>85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 t="str">
            <v>Z847074</v>
          </cell>
        </row>
        <row r="524">
          <cell r="A524" t="str">
            <v>Зимняя спецодежда</v>
          </cell>
          <cell r="B524">
            <v>0</v>
          </cell>
          <cell r="C524" t="str">
            <v>компл.</v>
          </cell>
          <cell r="D524">
            <v>550</v>
          </cell>
          <cell r="E524">
            <v>960</v>
          </cell>
          <cell r="F524">
            <v>0</v>
          </cell>
          <cell r="G524">
            <v>99</v>
          </cell>
          <cell r="H524">
            <v>1747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 t="str">
            <v>Z811010</v>
          </cell>
        </row>
        <row r="525">
          <cell r="A525" t="str">
            <v>Рабочие ботинки</v>
          </cell>
          <cell r="B525">
            <v>0</v>
          </cell>
          <cell r="C525" t="str">
            <v>пар</v>
          </cell>
          <cell r="D525">
            <v>4100</v>
          </cell>
          <cell r="E525">
            <v>2459</v>
          </cell>
          <cell r="F525">
            <v>0</v>
          </cell>
          <cell r="G525">
            <v>1461</v>
          </cell>
          <cell r="H525">
            <v>2474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 t="str">
            <v>Z811005</v>
          </cell>
        </row>
        <row r="526">
          <cell r="A526" t="str">
            <v>Ремонт и эксплуатация - услуги</v>
          </cell>
          <cell r="B526" t="str">
            <v>1.2.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</row>
        <row r="527">
          <cell r="A527" t="str">
            <v>Поверка и ремонт счетчиков А-2  Концерн</v>
          </cell>
          <cell r="B527" t="str">
            <v>1.2.1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 t="str">
            <v>Транспортировка трансформаторов 35 – 110 кВ</v>
          </cell>
          <cell r="B528" t="str">
            <v>1.2.2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 t="str">
            <v>Ремонт воздушных и кабельных линий</v>
          </cell>
          <cell r="B529" t="str">
            <v>1.2.3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 t="str">
            <v>ремонт и обслуживание силовых трансформаторов - Электросервис</v>
          </cell>
          <cell r="B530" t="str">
            <v>1.2.4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 t="str">
            <v>Химический и частичный анализ трансформаторного масла</v>
          </cell>
          <cell r="B531" t="str">
            <v>1.2.5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 t="str">
            <v>Непредвиденные расходы по ремонту</v>
          </cell>
          <cell r="B532" t="str">
            <v>1.2.6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 t="str">
            <v>Обновление ПО Альфа центр и ежегодной тех. поддержки</v>
          </cell>
          <cell r="B533" t="str">
            <v>1.2.7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 t="str">
            <v>Поверка счетчиков</v>
          </cell>
          <cell r="B534" t="str">
            <v>1.2.8</v>
          </cell>
          <cell r="C534" t="str">
            <v>шт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 t="str">
            <v>Обслуживание автоматизированной системы контроля и  учета электроэнергии (без счетчиков) в сетях 110 - 0,4 кВ.</v>
          </cell>
          <cell r="B535" t="str">
            <v>1.2.9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 t="str">
            <v xml:space="preserve">Регенерация трасформаторного масла </v>
          </cell>
          <cell r="B536" t="str">
            <v>1.2.10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 t="str">
            <v>Перезарядка огнетушителей</v>
          </cell>
          <cell r="B537" t="str">
            <v>1.2.11</v>
          </cell>
          <cell r="C537" t="str">
            <v>шт</v>
          </cell>
          <cell r="D537">
            <v>986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</row>
        <row r="538">
          <cell r="A538" t="str">
            <v>мед обследование рабочих</v>
          </cell>
          <cell r="B538" t="str">
            <v>1.2.12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 t="str">
            <v>экспертиза и техническое обследование производственно- опасных объектов</v>
          </cell>
          <cell r="B539" t="str">
            <v>1.2.13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 t="str">
            <v xml:space="preserve">Прочие услуги </v>
          </cell>
          <cell r="B540" t="str">
            <v>1.2.14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 t="str">
            <v>Текущие поставки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</row>
        <row r="542">
          <cell r="A542" t="str">
            <v>Текущие услуги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</row>
        <row r="543">
          <cell r="A543" t="str">
            <v>ИТОГО БП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 t="str">
            <v>ИП - реконструкции</v>
          </cell>
          <cell r="B544">
            <v>16.100000000000001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</row>
        <row r="545">
          <cell r="A545" t="str">
            <v>Реконструкция распределительных сетей напряжением 35 и 110 кВ</v>
          </cell>
          <cell r="B545" t="str">
            <v>16.1.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A546" t="str">
            <v>Разъединитель 110 кВ РДЗ-2-110Б/1000 УХЛ1 с приводом</v>
          </cell>
          <cell r="B546" t="str">
            <v>16.1.1</v>
          </cell>
          <cell r="C546" t="str">
            <v>компл.</v>
          </cell>
          <cell r="D546">
            <v>2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 t="str">
            <v>T41140802</v>
          </cell>
        </row>
        <row r="547">
          <cell r="A547" t="str">
            <v>Aккумляторная батарея 6 OPzS 420 (108 элементов) для ПС Дилижан и Даларик, Алаверди, Спитак</v>
          </cell>
          <cell r="B547" t="str">
            <v>16.1.2</v>
          </cell>
          <cell r="C547" t="str">
            <v>компл.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 t="str">
            <v>Выполнение работ по замене и наладке аккумуляторных батарей ПС Дилижан и Даларик, Алаверди, Спитак</v>
          </cell>
          <cell r="B548" t="str">
            <v>16.1.3</v>
          </cell>
          <cell r="C548" t="str">
            <v>шт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 t="str">
            <v>Трансформатор тока 35 кВ ТФЗМ-35 75/5</v>
          </cell>
          <cell r="B549" t="str">
            <v>16.1.4</v>
          </cell>
          <cell r="C549" t="str">
            <v>шт</v>
          </cell>
          <cell r="D549">
            <v>1</v>
          </cell>
          <cell r="E549">
            <v>15</v>
          </cell>
          <cell r="F549">
            <v>0</v>
          </cell>
          <cell r="G549">
            <v>5</v>
          </cell>
          <cell r="H549">
            <v>0</v>
          </cell>
          <cell r="I549">
            <v>8</v>
          </cell>
          <cell r="J549">
            <v>0</v>
          </cell>
          <cell r="K549">
            <v>0</v>
          </cell>
          <cell r="L549">
            <v>0</v>
          </cell>
          <cell r="M549" t="str">
            <v>T46210501</v>
          </cell>
        </row>
        <row r="550">
          <cell r="A550" t="str">
            <v>Трансформатор тока 35 кВ ТФЗМ-35 100/5</v>
          </cell>
          <cell r="B550" t="str">
            <v>16.1.5</v>
          </cell>
          <cell r="C550" t="str">
            <v>шт</v>
          </cell>
          <cell r="D550">
            <v>1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</row>
        <row r="551">
          <cell r="A551" t="str">
            <v>Трансформатор тока 35 кВ ТФЗМ-35 150/5</v>
          </cell>
          <cell r="B551" t="str">
            <v>16.1.6</v>
          </cell>
          <cell r="C551" t="str">
            <v>шт</v>
          </cell>
          <cell r="D551">
            <v>1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</row>
        <row r="552">
          <cell r="A552" t="str">
            <v>Трансформатор тока 35 кВ ТФЗМ-35 200/5</v>
          </cell>
          <cell r="B552" t="str">
            <v>16.1.7</v>
          </cell>
          <cell r="C552" t="str">
            <v>шт</v>
          </cell>
          <cell r="D552">
            <v>2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</row>
        <row r="553">
          <cell r="A553" t="str">
            <v>Трансформатор тока 35 кВ ТФЗМ-35 300/5</v>
          </cell>
          <cell r="B553" t="str">
            <v>16.1.8</v>
          </cell>
          <cell r="C553" t="str">
            <v>шт</v>
          </cell>
          <cell r="D553">
            <v>2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</row>
        <row r="554">
          <cell r="A554" t="str">
            <v>Трансформатор напряжения 35 кВ ЗНОМ-35</v>
          </cell>
          <cell r="B554" t="str">
            <v>16.1.9</v>
          </cell>
          <cell r="C554" t="str">
            <v>шт</v>
          </cell>
          <cell r="D554">
            <v>10</v>
          </cell>
          <cell r="E554">
            <v>3</v>
          </cell>
          <cell r="F554">
            <v>0</v>
          </cell>
          <cell r="G554">
            <v>0</v>
          </cell>
          <cell r="H554">
            <v>0</v>
          </cell>
          <cell r="I554">
            <v>-7</v>
          </cell>
          <cell r="J554">
            <v>0</v>
          </cell>
          <cell r="K554">
            <v>0</v>
          </cell>
          <cell r="L554">
            <v>0</v>
          </cell>
          <cell r="M554" t="str">
            <v>T46220200</v>
          </cell>
        </row>
        <row r="555">
          <cell r="A555" t="str">
            <v xml:space="preserve">ОПН - 35кВ. ОПН-П1-35/40.5-10/450 (II)2УХЛ1 </v>
          </cell>
          <cell r="B555" t="str">
            <v>16.1.10</v>
          </cell>
          <cell r="C555" t="str">
            <v>шт</v>
          </cell>
          <cell r="D555">
            <v>42</v>
          </cell>
          <cell r="E555">
            <v>3</v>
          </cell>
          <cell r="F555">
            <v>0</v>
          </cell>
          <cell r="G555">
            <v>0</v>
          </cell>
          <cell r="H555">
            <v>0</v>
          </cell>
          <cell r="I555">
            <v>-39</v>
          </cell>
          <cell r="J555">
            <v>0</v>
          </cell>
          <cell r="K555">
            <v>0</v>
          </cell>
          <cell r="L555">
            <v>0</v>
          </cell>
          <cell r="M555" t="str">
            <v>E150105</v>
          </cell>
        </row>
        <row r="556">
          <cell r="A556" t="str">
            <v>Реконструкция ПС 35/6 кВ Пурак (поставка оборудования)</v>
          </cell>
          <cell r="B556" t="str">
            <v>16.1.11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 t="str">
            <v>Реконструкция ПС 35/6 кВ Пурак  -монтаж оборудования</v>
          </cell>
          <cell r="B557" t="str">
            <v>16.1.12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A558" t="str">
            <v>СМР по ремонту помещений и усилению перекрытий ПС Пурак</v>
          </cell>
          <cell r="B558" t="str">
            <v>16.1.13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 t="str">
            <v>Реконструкция распределительных сетей напряжением 6(10) кВ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 t="str">
            <v xml:space="preserve">КТП без трансформатора 400/10 кВА </v>
          </cell>
          <cell r="B560" t="str">
            <v>16.1.14</v>
          </cell>
          <cell r="C560" t="str">
            <v>шт</v>
          </cell>
          <cell r="D560">
            <v>2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 t="str">
            <v>T413C1500</v>
          </cell>
        </row>
        <row r="561">
          <cell r="A561" t="str">
            <v xml:space="preserve">КТП без трансформатора 630/10 кВА </v>
          </cell>
          <cell r="B561" t="str">
            <v>16.1.15</v>
          </cell>
          <cell r="C561" t="str">
            <v>шт</v>
          </cell>
          <cell r="D561">
            <v>1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 t="str">
            <v>Силовой трансформатор ТМГ для КТП 100/10</v>
          </cell>
          <cell r="B562" t="str">
            <v>16.1.16</v>
          </cell>
          <cell r="C562" t="str">
            <v>шт</v>
          </cell>
          <cell r="D562">
            <v>2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 t="str">
            <v>Силовой трансформатор ТМГ для КТП 160/6</v>
          </cell>
          <cell r="B563" t="str">
            <v>16.1.17</v>
          </cell>
          <cell r="C563" t="str">
            <v>шт</v>
          </cell>
          <cell r="D563">
            <v>2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 t="str">
            <v>Силовой трансформатор ТМГ для КТП 160/10</v>
          </cell>
          <cell r="B564" t="str">
            <v>16.1.18</v>
          </cell>
          <cell r="C564" t="str">
            <v>шт</v>
          </cell>
          <cell r="D564">
            <v>2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 t="str">
            <v>Силовой трансформатор ТМГ для КТП 250/6</v>
          </cell>
          <cell r="B565" t="str">
            <v>16.1.19</v>
          </cell>
          <cell r="C565" t="str">
            <v>шт</v>
          </cell>
          <cell r="D565">
            <v>2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 t="str">
            <v>Силовой трансформатор ТМГ для КТП 250/10</v>
          </cell>
          <cell r="B566" t="str">
            <v>16.1.20</v>
          </cell>
          <cell r="C566" t="str">
            <v>шт</v>
          </cell>
          <cell r="D566">
            <v>4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 t="str">
            <v>Силовой трансформатор ТМГ для КТП 400/6</v>
          </cell>
          <cell r="B567" t="str">
            <v>16.1.21</v>
          </cell>
          <cell r="C567" t="str">
            <v>шт</v>
          </cell>
          <cell r="D567">
            <v>1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 t="str">
            <v>Силовой трансформатор ТМГ для КТП 400/10</v>
          </cell>
          <cell r="B568" t="str">
            <v>16.1.22</v>
          </cell>
          <cell r="C568" t="str">
            <v>шт</v>
          </cell>
          <cell r="D568">
            <v>1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 t="str">
            <v>Силовой трансформатор ТМГ для КТП 630/6</v>
          </cell>
          <cell r="B569" t="str">
            <v>16.1.23</v>
          </cell>
          <cell r="C569" t="str">
            <v>шт</v>
          </cell>
          <cell r="D569">
            <v>1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 t="str">
            <v>Силовой трансформатор ТМГ для КТП 630/10</v>
          </cell>
          <cell r="B570" t="str">
            <v>16.1.24</v>
          </cell>
          <cell r="C570" t="str">
            <v>шт</v>
          </cell>
          <cell r="D570">
            <v>1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 t="str">
            <v xml:space="preserve">Силовой трансформатор ТМГ 25/6 кВ А </v>
          </cell>
          <cell r="B571" t="str">
            <v>16.1.25</v>
          </cell>
          <cell r="C571" t="str">
            <v>шт</v>
          </cell>
          <cell r="D571">
            <v>1</v>
          </cell>
          <cell r="E571">
            <v>1</v>
          </cell>
          <cell r="F571">
            <v>0</v>
          </cell>
          <cell r="G571">
            <v>1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 t="str">
            <v>T413A2001</v>
          </cell>
        </row>
        <row r="572">
          <cell r="A572" t="str">
            <v>Силовой трансформатор ТМГ 25/10 кВ А</v>
          </cell>
          <cell r="B572" t="str">
            <v>16.1.26</v>
          </cell>
          <cell r="C572" t="str">
            <v>шт</v>
          </cell>
          <cell r="D572">
            <v>1</v>
          </cell>
          <cell r="E572">
            <v>1</v>
          </cell>
          <cell r="F572">
            <v>0</v>
          </cell>
          <cell r="G572">
            <v>0</v>
          </cell>
          <cell r="H572">
            <v>3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 t="str">
            <v>T413A0301</v>
          </cell>
        </row>
        <row r="573">
          <cell r="A573" t="str">
            <v>Силовой трансформатор ТМГ 40/6 кВ  А</v>
          </cell>
          <cell r="B573" t="str">
            <v>16.1.27</v>
          </cell>
          <cell r="C573" t="str">
            <v>шт</v>
          </cell>
          <cell r="D573">
            <v>1</v>
          </cell>
          <cell r="E573">
            <v>2</v>
          </cell>
          <cell r="F573">
            <v>0</v>
          </cell>
          <cell r="G573">
            <v>2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 t="str">
            <v>T413A2201</v>
          </cell>
        </row>
        <row r="574">
          <cell r="A574" t="str">
            <v>Силовой трансформатор ТМГ 40/10 кВ А</v>
          </cell>
          <cell r="B574" t="str">
            <v>16.1.28</v>
          </cell>
          <cell r="C574" t="str">
            <v>шт</v>
          </cell>
          <cell r="D574">
            <v>1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 t="str">
            <v>T413A0501</v>
          </cell>
        </row>
        <row r="575">
          <cell r="A575" t="str">
            <v>Силовой трансформатор ТМГ 63/6 кВ А</v>
          </cell>
          <cell r="B575" t="str">
            <v>16.1.29</v>
          </cell>
          <cell r="C575" t="str">
            <v>шт</v>
          </cell>
          <cell r="D575">
            <v>2</v>
          </cell>
          <cell r="E575">
            <v>1</v>
          </cell>
          <cell r="F575">
            <v>0</v>
          </cell>
          <cell r="G575">
            <v>1</v>
          </cell>
          <cell r="H575">
            <v>4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 t="str">
            <v>T413A2301</v>
          </cell>
        </row>
        <row r="576">
          <cell r="A576" t="str">
            <v>Силовой трансформатор ТМГ 63/10 кВ А</v>
          </cell>
          <cell r="B576" t="str">
            <v>16.1.30</v>
          </cell>
          <cell r="C576" t="str">
            <v>шт</v>
          </cell>
          <cell r="D576">
            <v>2</v>
          </cell>
          <cell r="E576">
            <v>2</v>
          </cell>
          <cell r="F576">
            <v>0</v>
          </cell>
          <cell r="G576">
            <v>1</v>
          </cell>
          <cell r="H576">
            <v>5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 t="str">
            <v>T413A0601</v>
          </cell>
        </row>
        <row r="577">
          <cell r="A577" t="str">
            <v>Силовой трансформатор ТМГ 100/6 кВ А</v>
          </cell>
          <cell r="B577" t="str">
            <v>16.1.31</v>
          </cell>
          <cell r="C577" t="str">
            <v>шт</v>
          </cell>
          <cell r="D577">
            <v>10</v>
          </cell>
          <cell r="E577">
            <v>1</v>
          </cell>
          <cell r="F577">
            <v>0</v>
          </cell>
          <cell r="G577">
            <v>1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 t="str">
            <v>T413A2401</v>
          </cell>
        </row>
        <row r="578">
          <cell r="A578" t="str">
            <v>Силовой трансформатор ТМГ 100/10 кВ А</v>
          </cell>
          <cell r="B578" t="str">
            <v>16.1.32</v>
          </cell>
          <cell r="C578" t="str">
            <v>шт</v>
          </cell>
          <cell r="D578">
            <v>10</v>
          </cell>
          <cell r="E578">
            <v>1</v>
          </cell>
          <cell r="F578">
            <v>0</v>
          </cell>
          <cell r="G578">
            <v>1</v>
          </cell>
          <cell r="H578">
            <v>1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 t="str">
            <v>T413A0701</v>
          </cell>
        </row>
        <row r="579">
          <cell r="A579" t="str">
            <v>Силовой трансформатор ТМГ 160/6 кВ А</v>
          </cell>
          <cell r="B579" t="str">
            <v>16.1.33</v>
          </cell>
          <cell r="C579" t="str">
            <v>шт</v>
          </cell>
          <cell r="D579">
            <v>10</v>
          </cell>
          <cell r="E579">
            <v>1</v>
          </cell>
          <cell r="F579">
            <v>0</v>
          </cell>
          <cell r="G579">
            <v>1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 t="str">
            <v>T413A2501</v>
          </cell>
        </row>
        <row r="580">
          <cell r="A580" t="str">
            <v>Силовой трансформатор ТМГ 160/10 кВ А</v>
          </cell>
          <cell r="B580" t="str">
            <v>16.1.34</v>
          </cell>
          <cell r="C580" t="str">
            <v>шт</v>
          </cell>
          <cell r="D580">
            <v>10</v>
          </cell>
          <cell r="E580">
            <v>4</v>
          </cell>
          <cell r="F580">
            <v>0</v>
          </cell>
          <cell r="G580">
            <v>2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 t="str">
            <v>T413A0801</v>
          </cell>
        </row>
        <row r="581">
          <cell r="A581" t="str">
            <v>Силовой трансформатор ТМГ 250/6 кВ А</v>
          </cell>
          <cell r="B581" t="str">
            <v>16.1.35</v>
          </cell>
          <cell r="C581" t="str">
            <v>шт</v>
          </cell>
          <cell r="D581">
            <v>10</v>
          </cell>
          <cell r="E581">
            <v>6</v>
          </cell>
          <cell r="F581">
            <v>0</v>
          </cell>
          <cell r="G581">
            <v>6</v>
          </cell>
          <cell r="H581">
            <v>5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 t="str">
            <v>T413A2701</v>
          </cell>
        </row>
        <row r="582">
          <cell r="A582" t="str">
            <v>Силовой трансформатор ТМГ 250/10 кВ А</v>
          </cell>
          <cell r="B582" t="str">
            <v>16.1.36</v>
          </cell>
          <cell r="C582" t="str">
            <v>шт</v>
          </cell>
          <cell r="D582">
            <v>10</v>
          </cell>
          <cell r="E582">
            <v>2</v>
          </cell>
          <cell r="F582">
            <v>0</v>
          </cell>
          <cell r="G582">
            <v>2</v>
          </cell>
          <cell r="H582">
            <v>2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 t="str">
            <v>T413A1001</v>
          </cell>
        </row>
        <row r="583">
          <cell r="A583" t="str">
            <v>Силовой трансформатор ТМГ 400/6 кВ А</v>
          </cell>
          <cell r="B583" t="str">
            <v>16.1.37</v>
          </cell>
          <cell r="C583" t="str">
            <v>шт</v>
          </cell>
          <cell r="D583">
            <v>5</v>
          </cell>
          <cell r="E583">
            <v>5</v>
          </cell>
          <cell r="F583">
            <v>0</v>
          </cell>
          <cell r="G583">
            <v>5</v>
          </cell>
          <cell r="H583">
            <v>1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 t="str">
            <v>T413A2901</v>
          </cell>
        </row>
        <row r="584">
          <cell r="A584" t="str">
            <v>Силовой трансформатор ТМГ 630/6 кВ А</v>
          </cell>
          <cell r="B584" t="str">
            <v>16.1.38</v>
          </cell>
          <cell r="C584" t="str">
            <v>шт</v>
          </cell>
          <cell r="D584">
            <v>5</v>
          </cell>
          <cell r="E584">
            <v>4</v>
          </cell>
          <cell r="F584">
            <v>0</v>
          </cell>
          <cell r="G584">
            <v>4</v>
          </cell>
          <cell r="H584">
            <v>2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 t="str">
            <v>T413A3101</v>
          </cell>
        </row>
        <row r="585">
          <cell r="A585" t="str">
            <v>Силовой трансформатор ТМГ 630/10 кВ А</v>
          </cell>
          <cell r="B585" t="str">
            <v>16.1.39</v>
          </cell>
          <cell r="C585" t="str">
            <v>шт</v>
          </cell>
          <cell r="D585">
            <v>10</v>
          </cell>
          <cell r="E585">
            <v>11</v>
          </cell>
          <cell r="F585">
            <v>0</v>
          </cell>
          <cell r="G585">
            <v>10</v>
          </cell>
          <cell r="H585">
            <v>2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 t="str">
            <v>T413A1401</v>
          </cell>
        </row>
        <row r="586">
          <cell r="A586" t="str">
            <v>Выключатель нагрузки  ВНР-10/400 с приводом</v>
          </cell>
          <cell r="B586" t="str">
            <v>16.1.40</v>
          </cell>
          <cell r="C586" t="str">
            <v>шт</v>
          </cell>
          <cell r="D586">
            <v>50</v>
          </cell>
          <cell r="E586">
            <v>96</v>
          </cell>
          <cell r="F586">
            <v>0</v>
          </cell>
          <cell r="G586">
            <v>11</v>
          </cell>
          <cell r="H586">
            <v>40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 t="str">
            <v>E110013</v>
          </cell>
        </row>
        <row r="587">
          <cell r="A587" t="str">
            <v>Выключатель нагрузки  ВНР-10/630 с приводом</v>
          </cell>
          <cell r="B587" t="str">
            <v>16.1.41</v>
          </cell>
          <cell r="C587" t="str">
            <v>шт</v>
          </cell>
          <cell r="D587">
            <v>50</v>
          </cell>
          <cell r="E587">
            <v>41</v>
          </cell>
          <cell r="F587">
            <v>0</v>
          </cell>
          <cell r="G587">
            <v>7</v>
          </cell>
          <cell r="H587">
            <v>29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 t="str">
            <v>E110014</v>
          </cell>
        </row>
        <row r="588">
          <cell r="A588" t="str">
            <v>Рубильник РПС-250A</v>
          </cell>
          <cell r="B588" t="str">
            <v>16.1.42</v>
          </cell>
          <cell r="C588" t="str">
            <v>шт</v>
          </cell>
          <cell r="D588">
            <v>260</v>
          </cell>
          <cell r="E588">
            <v>329</v>
          </cell>
          <cell r="F588">
            <v>0</v>
          </cell>
          <cell r="G588">
            <v>0</v>
          </cell>
          <cell r="H588">
            <v>294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 t="str">
            <v>E170140</v>
          </cell>
        </row>
        <row r="589">
          <cell r="A589" t="str">
            <v>Рубильник РПС-400A</v>
          </cell>
          <cell r="B589" t="str">
            <v>16.1.43</v>
          </cell>
          <cell r="C589" t="str">
            <v>шт</v>
          </cell>
          <cell r="D589">
            <v>200</v>
          </cell>
          <cell r="E589">
            <v>115</v>
          </cell>
          <cell r="F589">
            <v>0</v>
          </cell>
          <cell r="G589">
            <v>0</v>
          </cell>
          <cell r="H589">
            <v>289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 t="str">
            <v>E170150</v>
          </cell>
        </row>
        <row r="590">
          <cell r="A590" t="str">
            <v>Рубильник РПС-630A</v>
          </cell>
          <cell r="B590" t="str">
            <v>16.1.44</v>
          </cell>
          <cell r="C590" t="str">
            <v>шт</v>
          </cell>
          <cell r="D590">
            <v>60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 t="str">
            <v>E170160</v>
          </cell>
        </row>
        <row r="591">
          <cell r="A591" t="str">
            <v>Панель распределительная ЩО-70-1-02У3</v>
          </cell>
          <cell r="B591" t="str">
            <v>16.1.45</v>
          </cell>
          <cell r="C591" t="str">
            <v>шт</v>
          </cell>
          <cell r="D591">
            <v>10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 t="str">
            <v>T41410702</v>
          </cell>
        </row>
        <row r="592">
          <cell r="A592" t="str">
            <v>Панель распределительная ЩО-70-1-03У3</v>
          </cell>
          <cell r="B592" t="str">
            <v>16.1.46</v>
          </cell>
          <cell r="C592" t="str">
            <v>шт</v>
          </cell>
          <cell r="D592">
            <v>10</v>
          </cell>
          <cell r="E592">
            <v>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 t="str">
            <v>T41410703</v>
          </cell>
        </row>
        <row r="593">
          <cell r="A593" t="str">
            <v>Панель распределительная ЩО-70-1-42У3</v>
          </cell>
          <cell r="B593" t="str">
            <v>16.1.47</v>
          </cell>
          <cell r="C593" t="str">
            <v>шт</v>
          </cell>
          <cell r="D593">
            <v>10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 t="str">
            <v>T41411109</v>
          </cell>
        </row>
        <row r="594">
          <cell r="A594" t="str">
            <v xml:space="preserve">ОПН-10кВ ОПН-П1-10/11.5/10/500 (II)2УХЛ1 </v>
          </cell>
          <cell r="B594" t="str">
            <v>16.1.48</v>
          </cell>
          <cell r="C594" t="str">
            <v>шт</v>
          </cell>
          <cell r="D594">
            <v>210</v>
          </cell>
          <cell r="E594">
            <v>3</v>
          </cell>
          <cell r="F594">
            <v>0</v>
          </cell>
          <cell r="G594">
            <v>0</v>
          </cell>
          <cell r="H594">
            <v>31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 t="str">
            <v>E150080</v>
          </cell>
        </row>
        <row r="595">
          <cell r="A595" t="str">
            <v xml:space="preserve">ОПН-6кВ ОПН-П1-6/7.2-10/450 (II)2УХЛ1 </v>
          </cell>
          <cell r="B595" t="str">
            <v>16.1.49</v>
          </cell>
          <cell r="C595" t="str">
            <v>шт</v>
          </cell>
          <cell r="D595">
            <v>108</v>
          </cell>
          <cell r="E595">
            <v>9</v>
          </cell>
          <cell r="F595">
            <v>0</v>
          </cell>
          <cell r="G595">
            <v>0</v>
          </cell>
          <cell r="H595">
            <v>19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 t="str">
            <v>E150040</v>
          </cell>
        </row>
        <row r="596">
          <cell r="A596" t="str">
            <v>СМР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 t="str">
            <v>Специальные программы на 2016 год - 8 проектов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 t="str">
            <v>Приобретение КТП 250/6 кВА без трансформаторов</v>
          </cell>
          <cell r="B598" t="str">
            <v>16.1.50</v>
          </cell>
          <cell r="C598" t="str">
            <v>шт</v>
          </cell>
          <cell r="D598">
            <v>2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 t="str">
            <v>T413C1418</v>
          </cell>
        </row>
        <row r="599">
          <cell r="A599" t="str">
            <v>Приобретение КТП 250/10 кВА без трансформаторов</v>
          </cell>
          <cell r="B599" t="str">
            <v>16.1.51</v>
          </cell>
          <cell r="C599" t="str">
            <v>шт</v>
          </cell>
          <cell r="D599">
            <v>3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 t="str">
            <v>T413C1419</v>
          </cell>
        </row>
        <row r="600">
          <cell r="A600" t="str">
            <v>Приобретение КТП 400/10 кВА без трансформаторов</v>
          </cell>
          <cell r="B600" t="str">
            <v>16.1.52</v>
          </cell>
          <cell r="C600" t="str">
            <v>шт</v>
          </cell>
          <cell r="D600">
            <v>1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 t="str">
            <v>T413C1500</v>
          </cell>
        </row>
        <row r="601">
          <cell r="A601" t="str">
            <v>Мачтовая подстанция с трансформатором 100/6 кВ</v>
          </cell>
          <cell r="B601" t="str">
            <v>16.1.53</v>
          </cell>
          <cell r="C601" t="str">
            <v>шт</v>
          </cell>
          <cell r="D601">
            <v>3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 t="str">
            <v>Ж/б стойки СВ-9,5 (ВЛ 10-0,4 кВ)</v>
          </cell>
          <cell r="B602" t="str">
            <v>16.1.54</v>
          </cell>
          <cell r="C602" t="str">
            <v>шт</v>
          </cell>
          <cell r="D602">
            <v>120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 t="str">
            <v>Ж/б стойки СВ-10,5 (ВЛ 10-0,4 кВ)</v>
          </cell>
          <cell r="B603" t="str">
            <v>16.1.55</v>
          </cell>
          <cell r="C603" t="str">
            <v>шт</v>
          </cell>
          <cell r="D603">
            <v>185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</row>
        <row r="604">
          <cell r="A604" t="str">
            <v>Неизолированный провод 10 кВ АС-35</v>
          </cell>
          <cell r="B604" t="str">
            <v>16.1.56</v>
          </cell>
          <cell r="C604" t="str">
            <v>кг</v>
          </cell>
          <cell r="D604">
            <v>3700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</row>
        <row r="605">
          <cell r="A605" t="str">
            <v>Неизолированный провод 0.4 кВ А-35</v>
          </cell>
          <cell r="B605" t="str">
            <v>16.1.57</v>
          </cell>
          <cell r="C605" t="str">
            <v>кг</v>
          </cell>
          <cell r="D605">
            <v>141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</row>
        <row r="606">
          <cell r="A606" t="str">
            <v>Неизолированный провод  0.4 кВ А-50</v>
          </cell>
          <cell r="B606" t="str">
            <v>16.1.58</v>
          </cell>
          <cell r="C606" t="str">
            <v>кг</v>
          </cell>
          <cell r="D606">
            <v>337.5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A607" t="str">
            <v xml:space="preserve">НВ силовой кабель АВВГ 1 кВ 4х25 мм2 </v>
          </cell>
          <cell r="B607" t="str">
            <v>16.1.59</v>
          </cell>
          <cell r="C607" t="str">
            <v>км</v>
          </cell>
          <cell r="D607">
            <v>0.95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</row>
        <row r="608">
          <cell r="A608" t="str">
            <v>Панель распределительная ЩО-70-2-03У3</v>
          </cell>
          <cell r="B608" t="str">
            <v>16.1.60</v>
          </cell>
          <cell r="C608" t="str">
            <v>шт</v>
          </cell>
          <cell r="D608">
            <v>7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 t="str">
            <v>Նոր</v>
          </cell>
        </row>
        <row r="609">
          <cell r="A609" t="str">
            <v>Панель распределительная ЩО-70-2-65У3</v>
          </cell>
          <cell r="B609" t="str">
            <v>16.1.61</v>
          </cell>
          <cell r="C609" t="str">
            <v>шт</v>
          </cell>
          <cell r="D609">
            <v>1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 t="str">
            <v>Նոր</v>
          </cell>
        </row>
        <row r="610">
          <cell r="A610" t="str">
            <v>Панель распределительная ЩО-70-1-14У3</v>
          </cell>
          <cell r="B610" t="str">
            <v>16.1.62</v>
          </cell>
          <cell r="C610" t="str">
            <v>шт</v>
          </cell>
          <cell r="D610">
            <v>2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 t="str">
            <v>Նոր</v>
          </cell>
        </row>
        <row r="611">
          <cell r="A611" t="str">
            <v>СИП-2-3x50+54.6</v>
          </cell>
          <cell r="B611" t="str">
            <v>16.1.63</v>
          </cell>
          <cell r="C611" t="str">
            <v>км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</row>
        <row r="612">
          <cell r="A612" t="str">
            <v>СИП-2-3x70+54.6</v>
          </cell>
          <cell r="B612" t="str">
            <v>16.1.64</v>
          </cell>
          <cell r="C612" t="str">
            <v>км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</row>
        <row r="613">
          <cell r="A613" t="str">
            <v>СИП-2 3х95+1х95</v>
          </cell>
          <cell r="B613" t="str">
            <v>16.1.65</v>
          </cell>
          <cell r="C613" t="str">
            <v>км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 t="str">
            <v>Նոր</v>
          </cell>
        </row>
        <row r="614">
          <cell r="A614" t="str">
            <v>Провод СИП-4 2х16</v>
          </cell>
          <cell r="B614" t="str">
            <v>16.1.66</v>
          </cell>
          <cell r="C614" t="str">
            <v>км</v>
          </cell>
          <cell r="D614">
            <v>3.5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</row>
        <row r="615">
          <cell r="A615" t="str">
            <v>Провод СИП-4 4х16</v>
          </cell>
          <cell r="B615" t="str">
            <v>16.1.67</v>
          </cell>
          <cell r="C615" t="str">
            <v>км</v>
          </cell>
          <cell r="D615">
            <v>0.2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 t="str">
            <v>Նոր</v>
          </cell>
        </row>
        <row r="616">
          <cell r="A616" t="str">
            <v>Провод СИП-4 4х25</v>
          </cell>
          <cell r="B616" t="str">
            <v>16.1.54</v>
          </cell>
          <cell r="C616" t="str">
            <v>км</v>
          </cell>
          <cell r="D616">
            <v>0.1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 t="str">
            <v>Նոր</v>
          </cell>
        </row>
        <row r="617">
          <cell r="A617" t="str">
            <v>Провод СИП-3 1х50</v>
          </cell>
          <cell r="B617" t="str">
            <v>16.1.55</v>
          </cell>
          <cell r="C617" t="str">
            <v>км</v>
          </cell>
          <cell r="D617">
            <v>0.6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 t="str">
            <v>E030797</v>
          </cell>
        </row>
        <row r="618">
          <cell r="A618" t="str">
            <v>Прочие материалы</v>
          </cell>
          <cell r="B618" t="str">
            <v>16.1.56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 t="str">
            <v>Строй-монтажные работы по спецпроектам</v>
          </cell>
          <cell r="B619" t="str">
            <v>16.1.57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 t="str">
            <v xml:space="preserve">Иные инвестиции, направленные на обеспечение показателей средней продолжительности и частоты обесточивания, обеспечение безопасности и замену изношенного оборудования </v>
          </cell>
          <cell r="B620" t="str">
            <v>16.1.58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 t="str">
            <v xml:space="preserve">Иные инвестиции, направленные на сокращение количества и длительности случаев отклонения напряжения электроэнергии от допустимых пределов </v>
          </cell>
          <cell r="B621" t="str">
            <v>16.1.59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 t="str">
            <v>Кабельные линии электропередач 35 кВ</v>
          </cell>
          <cell r="B622" t="str">
            <v>16.1.60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A623" t="str">
            <v>Кабельные линии электропередач 0,4-10 кВ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A624" t="str">
            <v xml:space="preserve">НВ силовой кабель АВВГ 1 кВ 2х10 мм2 </v>
          </cell>
          <cell r="B624" t="str">
            <v>16.1.93</v>
          </cell>
          <cell r="C624" t="str">
            <v>км</v>
          </cell>
          <cell r="D624">
            <v>1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A625" t="str">
            <v xml:space="preserve">НВ силовой кабель АВВГ 1 кВ 2х16 мм2 </v>
          </cell>
          <cell r="B625" t="str">
            <v>16.1.94</v>
          </cell>
          <cell r="C625" t="str">
            <v>км</v>
          </cell>
          <cell r="D625">
            <v>1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A626" t="str">
            <v xml:space="preserve">НВ силовой кабель АВВГ 1 кВ 4х6 мм2 </v>
          </cell>
          <cell r="B626" t="str">
            <v>16.1.95</v>
          </cell>
          <cell r="C626" t="str">
            <v>км</v>
          </cell>
          <cell r="D626">
            <v>0.5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A627" t="str">
            <v xml:space="preserve">НВ силовой кабель АВВГ 1 кВ 4х10 мм2 </v>
          </cell>
          <cell r="B627" t="str">
            <v>16.1.96</v>
          </cell>
          <cell r="C627" t="str">
            <v>км</v>
          </cell>
          <cell r="D627">
            <v>2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A628" t="str">
            <v xml:space="preserve">НВ силовой кабель АВВГ 1 кВ 4х16 мм2 </v>
          </cell>
          <cell r="B628" t="str">
            <v>16.1.97</v>
          </cell>
          <cell r="C628" t="str">
            <v>км</v>
          </cell>
          <cell r="D628">
            <v>1.5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A629" t="str">
            <v xml:space="preserve">НВ силовой кабель АВВГ 1 кВ 4х35 мм2 </v>
          </cell>
          <cell r="B629" t="str">
            <v>16.1.98</v>
          </cell>
          <cell r="C629" t="str">
            <v>км</v>
          </cell>
          <cell r="D629">
            <v>2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A630" t="str">
            <v xml:space="preserve">НВ силовой кабель АВВГ 1 кВ 4х50 мм2 </v>
          </cell>
          <cell r="B630" t="str">
            <v>16.1.99</v>
          </cell>
          <cell r="C630" t="str">
            <v>км</v>
          </cell>
          <cell r="D630">
            <v>1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A631" t="str">
            <v xml:space="preserve">НВ силовой кабель АВВГ 1 кВ 4х70 мм2 </v>
          </cell>
          <cell r="B631" t="str">
            <v>16.1.100</v>
          </cell>
          <cell r="C631" t="str">
            <v>км</v>
          </cell>
          <cell r="D631">
            <v>2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A632" t="str">
            <v xml:space="preserve">НВ силовой кабель АВВГ 1 кВ 4х95 мм2 </v>
          </cell>
          <cell r="B632" t="str">
            <v>16.1.101</v>
          </cell>
          <cell r="C632" t="str">
            <v>км</v>
          </cell>
          <cell r="D632">
            <v>3.5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A633" t="str">
            <v xml:space="preserve">НВ силовой кабель АВВГ 1 кВ 4х120 мм2 </v>
          </cell>
          <cell r="B633" t="str">
            <v>16.1.102</v>
          </cell>
          <cell r="C633" t="str">
            <v>км</v>
          </cell>
          <cell r="D633">
            <v>3.5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A634" t="str">
            <v xml:space="preserve">НВ силовой кабель АВВГ 1 кВ 4х150 мм2 </v>
          </cell>
          <cell r="B634" t="str">
            <v>16.1.103</v>
          </cell>
          <cell r="C634" t="str">
            <v>км</v>
          </cell>
          <cell r="D634">
            <v>1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A635" t="str">
            <v xml:space="preserve">НВ силовой кабель АВВГ 1 кВ 4х185 мм2 </v>
          </cell>
          <cell r="B635" t="str">
            <v>16.1.104</v>
          </cell>
          <cell r="C635" t="str">
            <v>км</v>
          </cell>
          <cell r="D635">
            <v>1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A636" t="str">
            <v xml:space="preserve">НВ силовой кабель АВВГ 1 кВ 4х240 мм2 </v>
          </cell>
          <cell r="B636" t="str">
            <v>16.1.105</v>
          </cell>
          <cell r="C636" t="str">
            <v>км</v>
          </cell>
          <cell r="D636">
            <v>0.5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A637" t="str">
            <v xml:space="preserve">ВВ силовой кабель АСБ 10 кВ 3х50 мм2 </v>
          </cell>
          <cell r="B637" t="str">
            <v>16.1.106</v>
          </cell>
          <cell r="C637" t="str">
            <v>км</v>
          </cell>
          <cell r="D637">
            <v>0.5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A638" t="str">
            <v xml:space="preserve">ВВ силовой кабель АСБ 10 кВ 3х70 мм2 </v>
          </cell>
          <cell r="B638" t="str">
            <v>16.1.107</v>
          </cell>
          <cell r="C638" t="str">
            <v>км</v>
          </cell>
          <cell r="D638">
            <v>1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A639" t="str">
            <v>10кВ силовой кабель АСБ 3x95</v>
          </cell>
          <cell r="B639" t="str">
            <v>16.1.108</v>
          </cell>
          <cell r="C639" t="str">
            <v>км</v>
          </cell>
          <cell r="D639">
            <v>4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A640" t="str">
            <v>10кВ силовой кабель АСБ 3x120</v>
          </cell>
          <cell r="B640" t="str">
            <v>16.1.109</v>
          </cell>
          <cell r="C640" t="str">
            <v>км</v>
          </cell>
          <cell r="D640">
            <v>4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A641" t="str">
            <v>10кВ силовой кабель АСБ 3x150</v>
          </cell>
          <cell r="B641" t="str">
            <v>16.1.110</v>
          </cell>
          <cell r="C641" t="str">
            <v>км</v>
          </cell>
          <cell r="D641">
            <v>2.5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A642" t="str">
            <v>10кВ силовой кабель АСБ 3x185</v>
          </cell>
          <cell r="B642" t="str">
            <v>16.1.111</v>
          </cell>
          <cell r="C642" t="str">
            <v>км</v>
          </cell>
          <cell r="D642">
            <v>1.5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A643" t="str">
            <v>10кВ силовой кабель АСБ 3x240</v>
          </cell>
          <cell r="B643" t="str">
            <v>16.1.112</v>
          </cell>
          <cell r="C643" t="str">
            <v>км</v>
          </cell>
          <cell r="D643">
            <v>1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A644" t="str">
            <v>НВ соединительные муфты 4СТП-1-70/120</v>
          </cell>
          <cell r="B644" t="str">
            <v>16.1.113</v>
          </cell>
          <cell r="C644" t="str">
            <v>шт</v>
          </cell>
          <cell r="D644">
            <v>500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A645" t="str">
            <v>НВ соединительные муфты 4СТП-1-150/240</v>
          </cell>
          <cell r="B645" t="str">
            <v>16.1.114</v>
          </cell>
          <cell r="C645" t="str">
            <v>шт</v>
          </cell>
          <cell r="D645">
            <v>500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A646" t="str">
            <v>ВВ соединительные муфты СТП-10-3-35/50</v>
          </cell>
          <cell r="B646" t="str">
            <v>16.1.115</v>
          </cell>
          <cell r="C646" t="str">
            <v>шт</v>
          </cell>
          <cell r="D646">
            <v>2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A647" t="str">
            <v>ВВ соединительные муфты СТП-10-3-70/120</v>
          </cell>
          <cell r="B647" t="str">
            <v>16.1.116</v>
          </cell>
          <cell r="C647" t="str">
            <v>шт</v>
          </cell>
          <cell r="D647">
            <v>1900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A648" t="str">
            <v>ВВ соединительные муфты СТП-10-3-150/240</v>
          </cell>
          <cell r="B648" t="str">
            <v>16.1.117</v>
          </cell>
          <cell r="C648" t="str">
            <v>шт</v>
          </cell>
          <cell r="D648">
            <v>900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A649" t="str">
            <v>НВ концевые муфты наружной установки 4КНТП-1-35/50</v>
          </cell>
          <cell r="B649" t="str">
            <v>16.1.118</v>
          </cell>
          <cell r="C649" t="str">
            <v>шт</v>
          </cell>
          <cell r="D649">
            <v>15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A650" t="str">
            <v>НВ концевые муфты внутренней установки 4КВТП-1-35/50</v>
          </cell>
          <cell r="B650" t="str">
            <v>16.1.119</v>
          </cell>
          <cell r="C650" t="str">
            <v>шт</v>
          </cell>
          <cell r="D650">
            <v>10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A651" t="str">
            <v>НВ концевые муфты внутренней установки 4КВТП-1-150/240</v>
          </cell>
          <cell r="B651" t="str">
            <v>16.1.120</v>
          </cell>
          <cell r="C651" t="str">
            <v>шт</v>
          </cell>
          <cell r="D651">
            <v>10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A652" t="str">
            <v>ВВ концевые муфты наружной установки КНТП-10-3-70/120</v>
          </cell>
          <cell r="B652" t="str">
            <v>16.1.121</v>
          </cell>
          <cell r="C652" t="str">
            <v>шт</v>
          </cell>
          <cell r="D652">
            <v>25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A653" t="str">
            <v>ВВ концевые муфты внутренней установки КВТП-10-3-35/50</v>
          </cell>
          <cell r="B653" t="str">
            <v>16.1.122</v>
          </cell>
          <cell r="C653" t="str">
            <v>шт</v>
          </cell>
          <cell r="D653">
            <v>8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A654" t="str">
            <v>ВВ концевые муфты внутренней установки КВТП-10-3-70/120</v>
          </cell>
          <cell r="B654" t="str">
            <v>16.1.123</v>
          </cell>
          <cell r="C654" t="str">
            <v>шт</v>
          </cell>
          <cell r="D654">
            <v>100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A655" t="str">
            <v>ВВ концевые муфты внутренней установки КВТП-10-3-150/240</v>
          </cell>
          <cell r="B655" t="str">
            <v>16.1.124</v>
          </cell>
          <cell r="C655" t="str">
            <v>шт</v>
          </cell>
          <cell r="D655">
            <v>50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A656" t="str">
            <v>Силовой кабель АПвПэГ 6(10) кВ 3х50/35 мм</v>
          </cell>
          <cell r="B656" t="str">
            <v>16.1.125</v>
          </cell>
          <cell r="C656" t="str">
            <v>км</v>
          </cell>
          <cell r="D656">
            <v>0.5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A657" t="str">
            <v>Силовой кабель АПвПэГ 6(10) кВ 3х70/35 мм</v>
          </cell>
          <cell r="B657" t="str">
            <v>16.1.126</v>
          </cell>
          <cell r="C657" t="str">
            <v>км</v>
          </cell>
          <cell r="D657">
            <v>1.5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A658" t="str">
            <v>Силовой кабель АПвПэГ 6(10) кВ 3х95/35 мм</v>
          </cell>
          <cell r="B658" t="str">
            <v>16.1.127</v>
          </cell>
          <cell r="C658" t="str">
            <v>км</v>
          </cell>
          <cell r="D658">
            <v>3.5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A659" t="str">
            <v>Силовой кабель АПвПэГ 6(10) кВ 3х120/35 мм</v>
          </cell>
          <cell r="B659" t="str">
            <v>16.1.128</v>
          </cell>
          <cell r="C659" t="str">
            <v>км</v>
          </cell>
          <cell r="D659">
            <v>3.5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A660" t="str">
            <v>Силовой кабель АПвПэГ 6(10) кВ 3х150/35 мм</v>
          </cell>
          <cell r="B660" t="str">
            <v>16.1.129</v>
          </cell>
          <cell r="C660" t="str">
            <v>км</v>
          </cell>
          <cell r="D660">
            <v>1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A661" t="str">
            <v>Силовой кабель АПвПэГ 6(10) кВ 3х185/35 мм</v>
          </cell>
          <cell r="B661" t="str">
            <v>16.1.130</v>
          </cell>
          <cell r="C661" t="str">
            <v>км</v>
          </cell>
          <cell r="D661">
            <v>2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A662" t="str">
            <v>Силовой кабель АПвПэГ 6(10) кВ 3х240/35 мм</v>
          </cell>
          <cell r="B662" t="str">
            <v>16.1.131</v>
          </cell>
          <cell r="C662" t="str">
            <v>км</v>
          </cell>
          <cell r="D662">
            <v>1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A663" t="str">
            <v xml:space="preserve">Необходимо добавить материалов на сумму </v>
          </cell>
          <cell r="B663" t="str">
            <v>16.1.132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A664" t="str">
            <v>Зарплата или СМР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A665" t="str">
            <v>Воздушные линии электропередач 110 кВ</v>
          </cell>
          <cell r="B665" t="str">
            <v>16.1.133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A666" t="str">
            <v>Воздушные линии электропередач 35 кВ</v>
          </cell>
          <cell r="B666" t="str">
            <v>16.1.134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A667" t="str">
            <v>Воздушные линий электропередачи 10-6-0,4 кВ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A668" t="str">
            <v>10кВ линенный разъединитель наружной установки РЛНД-10 с приводом ПРНЗ-10 РЛНД-1-10/400</v>
          </cell>
          <cell r="B668" t="str">
            <v>16.1.135</v>
          </cell>
          <cell r="C668" t="str">
            <v>шт</v>
          </cell>
          <cell r="D668">
            <v>300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A669" t="str">
            <v>10кВ линенный разъединитель наружной установки РЛНД-10 с приводом ПРНЗ-10 РЛНД-1-10/630</v>
          </cell>
          <cell r="B669" t="str">
            <v>16.1.136</v>
          </cell>
          <cell r="C669" t="str">
            <v>шт</v>
          </cell>
          <cell r="D669">
            <v>50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A670" t="str">
            <v>10кВ  разъединитель внутренней установки РВЗ-10 с приводом  РВЗ-10/400</v>
          </cell>
          <cell r="B670" t="str">
            <v>16.1.137</v>
          </cell>
          <cell r="C670" t="str">
            <v>шт</v>
          </cell>
          <cell r="D670">
            <v>40</v>
          </cell>
          <cell r="E670">
            <v>67</v>
          </cell>
          <cell r="F670">
            <v>5</v>
          </cell>
          <cell r="G670">
            <v>8</v>
          </cell>
          <cell r="H670">
            <v>19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 t="str">
            <v>E100420 , E100420</v>
          </cell>
        </row>
        <row r="671">
          <cell r="A671" t="str">
            <v>10кВ  разъединитель внутренней установки РВЗ-10 с приводом РВЗ-10/630</v>
          </cell>
          <cell r="B671" t="str">
            <v>16.1.138</v>
          </cell>
          <cell r="C671" t="str">
            <v>шт</v>
          </cell>
          <cell r="D671">
            <v>10</v>
          </cell>
          <cell r="E671">
            <v>51</v>
          </cell>
          <cell r="F671">
            <v>1</v>
          </cell>
          <cell r="G671">
            <v>5</v>
          </cell>
          <cell r="H671">
            <v>15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 t="str">
            <v>E100440 , E100440</v>
          </cell>
        </row>
        <row r="672">
          <cell r="A672" t="str">
            <v>Опора деревянная 9 метр</v>
          </cell>
          <cell r="B672" t="str">
            <v>16.1.139</v>
          </cell>
          <cell r="C672" t="str">
            <v>шт</v>
          </cell>
          <cell r="D672">
            <v>2300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A673" t="str">
            <v>Опора деревянная 10 метр</v>
          </cell>
          <cell r="B673" t="str">
            <v>16.1.140</v>
          </cell>
          <cell r="C673" t="str">
            <v>шт</v>
          </cell>
          <cell r="D673">
            <v>1500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A674" t="str">
            <v>Ж/Б опора СВ-9,5</v>
          </cell>
          <cell r="B674" t="str">
            <v>16.1.141</v>
          </cell>
          <cell r="C674" t="str">
            <v>шт</v>
          </cell>
          <cell r="D674">
            <v>700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A675" t="str">
            <v>Ж/Б опора СВ-10,5</v>
          </cell>
          <cell r="B675" t="str">
            <v>16.1.142</v>
          </cell>
          <cell r="C675" t="str">
            <v>шт</v>
          </cell>
          <cell r="D675">
            <v>400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A676" t="str">
            <v xml:space="preserve">Пасынок ПТ-3,25 </v>
          </cell>
          <cell r="B676" t="str">
            <v>16.1.143</v>
          </cell>
          <cell r="C676" t="str">
            <v>шт</v>
          </cell>
          <cell r="D676">
            <v>600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A677" t="str">
            <v>Пасынок ПТ -4,25</v>
          </cell>
          <cell r="B677" t="str">
            <v>16.1.144</v>
          </cell>
          <cell r="C677" t="str">
            <v>шт</v>
          </cell>
          <cell r="D677">
            <v>600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A678" t="str">
            <v>СИП-2-3x70+54.6</v>
          </cell>
          <cell r="B678" t="str">
            <v>16.1.145</v>
          </cell>
          <cell r="C678" t="str">
            <v>км</v>
          </cell>
          <cell r="D678">
            <v>1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A679" t="str">
            <v>СИП-2-3x50+54.6</v>
          </cell>
          <cell r="B679" t="str">
            <v>16.1.146</v>
          </cell>
          <cell r="C679" t="str">
            <v>км</v>
          </cell>
          <cell r="D679">
            <v>1.5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A680" t="str">
            <v>СИП-2-3x35+54.6</v>
          </cell>
          <cell r="B680" t="str">
            <v>16.1.147</v>
          </cell>
          <cell r="C680" t="str">
            <v>км</v>
          </cell>
          <cell r="D680">
            <v>2.5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A681" t="str">
            <v>СИП-2-3x25+54.6</v>
          </cell>
          <cell r="B681" t="str">
            <v>16.1.148</v>
          </cell>
          <cell r="C681" t="str">
            <v>км</v>
          </cell>
          <cell r="D681">
            <v>2.5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 t="str">
            <v>СИП-2-3x16+25</v>
          </cell>
          <cell r="B682" t="str">
            <v>16.1.149</v>
          </cell>
          <cell r="C682" t="str">
            <v>км</v>
          </cell>
          <cell r="D682">
            <v>1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A683" t="str">
            <v xml:space="preserve">СИП-2-2x16 </v>
          </cell>
          <cell r="B683" t="str">
            <v>16.1.150</v>
          </cell>
          <cell r="C683" t="str">
            <v>км</v>
          </cell>
          <cell r="D683">
            <v>2.5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A684" t="str">
            <v>СМР</v>
          </cell>
          <cell r="B684" t="str">
            <v>16.1.132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A685" t="str">
            <v>Приобретение и монтаж счетчиков и измерительных трансформаторов тока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A686" t="str">
            <v>Счетчики для новых потребителей 1-ф</v>
          </cell>
          <cell r="B686" t="str">
            <v>16.1.152</v>
          </cell>
          <cell r="C686" t="str">
            <v>шт</v>
          </cell>
          <cell r="D686">
            <v>7640</v>
          </cell>
          <cell r="E686">
            <v>402</v>
          </cell>
          <cell r="F686">
            <v>0</v>
          </cell>
          <cell r="G686">
            <v>185</v>
          </cell>
          <cell r="H686">
            <v>13877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 t="str">
            <v>T464201*</v>
          </cell>
        </row>
        <row r="687">
          <cell r="A687" t="str">
            <v>Счетчики для новых потребителейй 3-ф</v>
          </cell>
          <cell r="B687" t="str">
            <v>16.1.153</v>
          </cell>
          <cell r="C687" t="str">
            <v>шт</v>
          </cell>
          <cell r="D687">
            <v>2032</v>
          </cell>
          <cell r="E687">
            <v>4718</v>
          </cell>
          <cell r="F687">
            <v>0</v>
          </cell>
          <cell r="G687">
            <v>3262</v>
          </cell>
          <cell r="H687">
            <v>3049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 t="str">
            <v>T464401*,T46440200</v>
          </cell>
        </row>
        <row r="688">
          <cell r="A688" t="str">
            <v>Спец.проект "Внедрение АСКУЭ" в г. Ереван</v>
          </cell>
          <cell r="B688" t="str">
            <v>16.1.154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</row>
        <row r="689">
          <cell r="A689" t="str">
            <v>Счетчики 3-фазные</v>
          </cell>
          <cell r="C689" t="str">
            <v>шт</v>
          </cell>
          <cell r="D689">
            <v>33049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 t="str">
            <v>T46440200</v>
          </cell>
        </row>
        <row r="690">
          <cell r="A690" t="str">
            <v>Ящики для счетчиков и трансформаторов тока</v>
          </cell>
          <cell r="B690">
            <v>0</v>
          </cell>
          <cell r="C690" t="str">
            <v>шт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A691" t="str">
            <v>Трансформаторы тока</v>
          </cell>
          <cell r="B691">
            <v>0</v>
          </cell>
          <cell r="C691" t="str">
            <v>шт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 t="str">
            <v>Устройство сбора и передачи данных</v>
          </cell>
          <cell r="B692">
            <v>0</v>
          </cell>
          <cell r="C692" t="str">
            <v>шт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A693" t="str">
            <v>К-во точек подключения Ростелеком</v>
          </cell>
          <cell r="B693">
            <v>0</v>
          </cell>
          <cell r="C693" t="str">
            <v>шт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A694" t="str">
            <v>Кабель FTP для монтажных работ</v>
          </cell>
          <cell r="B694">
            <v>0</v>
          </cell>
          <cell r="C694" t="str">
            <v>м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A695" t="str">
            <v>Кабель АВВГ для монтажа счетчиков и прочее</v>
          </cell>
          <cell r="B695">
            <v>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A696" t="str">
            <v>Монтажные работы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A697" t="str">
            <v>Приобретение и монтаж автоматизированной системы коммерческого учета электроэнергии в сетях 35 - 110кВ и 0,4 - 10 кВ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A698" t="str">
            <v>Интерфейс-RS-485 для счетчиков ЕвроАльфа</v>
          </cell>
          <cell r="B698" t="str">
            <v>16.1.171</v>
          </cell>
          <cell r="C698" t="str">
            <v>шт</v>
          </cell>
          <cell r="D698">
            <v>251</v>
          </cell>
          <cell r="E698">
            <v>0</v>
          </cell>
          <cell r="F698">
            <v>0</v>
          </cell>
          <cell r="G698">
            <v>0</v>
          </cell>
          <cell r="H698">
            <v>600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 t="str">
            <v>Z825046</v>
          </cell>
        </row>
        <row r="699">
          <cell r="A699" t="str">
            <v>Программа открытия  L опции для счетчиков ЕвроАльфа</v>
          </cell>
          <cell r="B699" t="str">
            <v>16.1.172</v>
          </cell>
          <cell r="C699" t="str">
            <v>шт</v>
          </cell>
          <cell r="D699">
            <v>251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 t="str">
            <v>E260080</v>
          </cell>
        </row>
        <row r="700">
          <cell r="A700" t="str">
            <v xml:space="preserve">GSM модемы марки БПМ-G.01 </v>
          </cell>
          <cell r="B700" t="str">
            <v>16.1.173</v>
          </cell>
          <cell r="C700" t="str">
            <v>шт</v>
          </cell>
          <cell r="D700">
            <v>315</v>
          </cell>
          <cell r="E700">
            <v>293</v>
          </cell>
          <cell r="F700">
            <v>0</v>
          </cell>
          <cell r="G700">
            <v>135</v>
          </cell>
          <cell r="H700">
            <v>50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 t="str">
            <v>T46450120</v>
          </cell>
        </row>
        <row r="701">
          <cell r="A701" t="str">
            <v>PLC модем А-2</v>
          </cell>
          <cell r="B701" t="str">
            <v>16.1.174</v>
          </cell>
          <cell r="C701" t="str">
            <v>шт</v>
          </cell>
          <cell r="D701">
            <v>200</v>
          </cell>
          <cell r="E701">
            <v>260</v>
          </cell>
          <cell r="F701">
            <v>0</v>
          </cell>
          <cell r="G701">
            <v>260</v>
          </cell>
          <cell r="H701">
            <v>10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 t="str">
            <v>E260202</v>
          </cell>
        </row>
        <row r="702">
          <cell r="A702" t="str">
            <v>Блок питания 12в 3 А</v>
          </cell>
          <cell r="B702" t="str">
            <v>16.1.175</v>
          </cell>
          <cell r="C702" t="str">
            <v>шт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 t="str">
            <v>Z967139</v>
          </cell>
        </row>
        <row r="703">
          <cell r="A703" t="str">
            <v>Провод медный двужильный</v>
          </cell>
          <cell r="B703" t="str">
            <v>16.1.176</v>
          </cell>
          <cell r="C703" t="str">
            <v>шт</v>
          </cell>
          <cell r="D703">
            <v>500</v>
          </cell>
          <cell r="E703">
            <v>0</v>
          </cell>
          <cell r="F703">
            <v>0</v>
          </cell>
          <cell r="G703">
            <v>0</v>
          </cell>
          <cell r="H703">
            <v>300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 t="str">
            <v>Z945002</v>
          </cell>
        </row>
        <row r="704">
          <cell r="A704" t="str">
            <v>Трехфазный счетчик STEM-3BR</v>
          </cell>
          <cell r="B704" t="str">
            <v>16.1.177</v>
          </cell>
          <cell r="C704" t="str">
            <v>шт</v>
          </cell>
          <cell r="D704">
            <v>150</v>
          </cell>
          <cell r="E704">
            <v>9</v>
          </cell>
          <cell r="F704">
            <v>0</v>
          </cell>
          <cell r="G704">
            <v>5</v>
          </cell>
          <cell r="H704">
            <v>10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 t="str">
            <v>T46440130</v>
          </cell>
        </row>
        <row r="705">
          <cell r="A705" t="str">
            <v>Кабель FTP</v>
          </cell>
          <cell r="B705" t="str">
            <v>16.1.178</v>
          </cell>
          <cell r="C705" t="str">
            <v>м</v>
          </cell>
          <cell r="D705">
            <v>915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 t="str">
            <v>Z955984</v>
          </cell>
        </row>
        <row r="706">
          <cell r="A706" t="str">
            <v>Обслуживание автоматизированной системы контроля и  учета электроэнергии (без счетчиков) в сетях 110 - 0,4 кВ.</v>
          </cell>
          <cell r="B706" t="str">
            <v>16.1.179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A707" t="str">
            <v>Новое строительство и расширение</v>
          </cell>
          <cell r="B707">
            <v>17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</row>
        <row r="708">
          <cell r="A708" t="str">
            <v>Новое строительство и расширение поставки</v>
          </cell>
          <cell r="B708" t="str">
            <v>17.1.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</row>
        <row r="709">
          <cell r="A709" t="str">
            <v>Оборудование РТП , ЕрГЭС</v>
          </cell>
          <cell r="B709" t="str">
            <v>17.1.1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A710" t="str">
            <v>Оборудование РТП , (Цирк, вкл. кабели)</v>
          </cell>
          <cell r="B710" t="str">
            <v>17.1.2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A711" t="str">
            <v>Материалы и оборудование для НП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A712" t="str">
            <v xml:space="preserve">Приобретение сухого трансформатора ТСЗ 1000/6 кВА </v>
          </cell>
          <cell r="B712" t="str">
            <v>17.1.3</v>
          </cell>
          <cell r="C712" t="str">
            <v>шт</v>
          </cell>
          <cell r="D712">
            <v>5</v>
          </cell>
          <cell r="E712">
            <v>2</v>
          </cell>
          <cell r="F712">
            <v>0</v>
          </cell>
          <cell r="G712">
            <v>2</v>
          </cell>
          <cell r="H712">
            <v>2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 t="str">
            <v>T413A3302</v>
          </cell>
        </row>
        <row r="713">
          <cell r="A713" t="str">
            <v>Столбовая трансформаторная подстанция однофазная  с трансформатором ОМП-10/ 6-0,23</v>
          </cell>
          <cell r="B713" t="str">
            <v>17.1.4</v>
          </cell>
          <cell r="C713" t="str">
            <v>шт</v>
          </cell>
          <cell r="D713">
            <v>10</v>
          </cell>
          <cell r="E713">
            <v>4</v>
          </cell>
          <cell r="F713">
            <v>0</v>
          </cell>
          <cell r="G713">
            <v>0</v>
          </cell>
          <cell r="H713">
            <v>12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 t="str">
            <v>T413A3402</v>
          </cell>
        </row>
        <row r="714">
          <cell r="A714" t="str">
            <v xml:space="preserve"> трансформатор ОМП-10/ 10-0,23</v>
          </cell>
          <cell r="B714" t="str">
            <v>17.1.5</v>
          </cell>
          <cell r="C714" t="str">
            <v>шт</v>
          </cell>
          <cell r="D714">
            <v>15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 t="str">
            <v>T413A3402</v>
          </cell>
        </row>
        <row r="715">
          <cell r="A715" t="str">
            <v>Мачтовая подстанция с трансформатором 25/10 кВ</v>
          </cell>
          <cell r="B715" t="str">
            <v>17.1.6</v>
          </cell>
          <cell r="C715" t="str">
            <v>шт</v>
          </cell>
          <cell r="D715">
            <v>2</v>
          </cell>
          <cell r="E715">
            <v>0</v>
          </cell>
          <cell r="F715">
            <v>0</v>
          </cell>
          <cell r="G715">
            <v>0</v>
          </cell>
          <cell r="H715">
            <v>1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 t="str">
            <v>T41320110</v>
          </cell>
        </row>
        <row r="716">
          <cell r="A716" t="str">
            <v>Мачтовая подстанция с трансформатором 40/10 кВ</v>
          </cell>
          <cell r="B716" t="str">
            <v>17.1.7</v>
          </cell>
          <cell r="C716" t="str">
            <v>шт</v>
          </cell>
          <cell r="D716">
            <v>2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 t="str">
            <v>T41320130</v>
          </cell>
        </row>
        <row r="717">
          <cell r="A717" t="str">
            <v>Мачтовая подстанция с трансформатором 63/6 кВ</v>
          </cell>
          <cell r="B717" t="str">
            <v>17.1.8</v>
          </cell>
          <cell r="C717" t="str">
            <v>шт</v>
          </cell>
          <cell r="D717">
            <v>1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 t="str">
            <v>T41320100</v>
          </cell>
        </row>
        <row r="718">
          <cell r="A718" t="str">
            <v>Мачтовая подстанция с трансформатором 63/10 кВ</v>
          </cell>
          <cell r="B718" t="str">
            <v>17.1.9</v>
          </cell>
          <cell r="C718" t="str">
            <v>шт</v>
          </cell>
          <cell r="D718">
            <v>3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 t="str">
            <v>T41320100</v>
          </cell>
        </row>
        <row r="719">
          <cell r="A719" t="str">
            <v>Мачтовая подстанция с трансформатором 100/6 кВ</v>
          </cell>
          <cell r="B719" t="str">
            <v>17.1.10</v>
          </cell>
          <cell r="C719" t="str">
            <v>шт</v>
          </cell>
          <cell r="D719">
            <v>1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 t="str">
            <v>T41320100</v>
          </cell>
        </row>
        <row r="720">
          <cell r="A720" t="str">
            <v>Мачтовая подстанция с трансформатором 100/10 кВ</v>
          </cell>
          <cell r="B720" t="str">
            <v>17.1.11</v>
          </cell>
          <cell r="C720" t="str">
            <v>шт</v>
          </cell>
          <cell r="D720">
            <v>1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 t="str">
            <v>T41320100</v>
          </cell>
        </row>
        <row r="721">
          <cell r="A721" t="str">
            <v>Мачтовая подстанция с трансформатором 160/6 кВ</v>
          </cell>
          <cell r="B721" t="str">
            <v>17.1.12</v>
          </cell>
          <cell r="C721" t="str">
            <v>шт</v>
          </cell>
          <cell r="D721">
            <v>1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 t="str">
            <v>T41320100</v>
          </cell>
        </row>
        <row r="722">
          <cell r="A722" t="str">
            <v>Мачтовая подстанция с трансформатором 160/10 кВ</v>
          </cell>
          <cell r="B722" t="str">
            <v>17.1.13</v>
          </cell>
          <cell r="C722" t="str">
            <v>шт</v>
          </cell>
          <cell r="D722">
            <v>1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 t="str">
            <v>T41320100</v>
          </cell>
        </row>
        <row r="723">
          <cell r="A723" t="str">
            <v>Приобретение КТП 63/10 кВА без трансформаторов</v>
          </cell>
          <cell r="B723" t="str">
            <v>17.1.14</v>
          </cell>
          <cell r="C723" t="str">
            <v>шт</v>
          </cell>
          <cell r="D723">
            <v>5</v>
          </cell>
          <cell r="E723">
            <v>1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 t="str">
            <v>T413C1110</v>
          </cell>
        </row>
        <row r="724">
          <cell r="A724" t="str">
            <v>Приобретение КТП 63/6 кВА без трансформаторов</v>
          </cell>
          <cell r="B724" t="str">
            <v>17.1.15</v>
          </cell>
          <cell r="C724" t="str">
            <v>шт</v>
          </cell>
          <cell r="D724">
            <v>2</v>
          </cell>
          <cell r="E724">
            <v>0</v>
          </cell>
          <cell r="F724">
            <v>0</v>
          </cell>
          <cell r="G724">
            <v>0</v>
          </cell>
          <cell r="H724">
            <v>1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 t="str">
            <v>T413C1111</v>
          </cell>
        </row>
        <row r="725">
          <cell r="A725" t="str">
            <v>Приобретение КТП 100/10 кВА без трансформаторов</v>
          </cell>
          <cell r="B725" t="str">
            <v>17.1.16</v>
          </cell>
          <cell r="C725" t="str">
            <v>шт</v>
          </cell>
          <cell r="D725">
            <v>13</v>
          </cell>
          <cell r="E725">
            <v>0</v>
          </cell>
          <cell r="F725">
            <v>0</v>
          </cell>
          <cell r="G725">
            <v>0</v>
          </cell>
          <cell r="H725">
            <v>1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 t="str">
            <v>T413C1210</v>
          </cell>
        </row>
        <row r="726">
          <cell r="A726" t="str">
            <v>Приобретение КТП 100/6 кВА без трансформаторов</v>
          </cell>
          <cell r="B726" t="str">
            <v>17.1.17</v>
          </cell>
          <cell r="C726" t="str">
            <v>шт</v>
          </cell>
          <cell r="D726">
            <v>3</v>
          </cell>
          <cell r="E726">
            <v>1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 t="str">
            <v>T413C1211</v>
          </cell>
        </row>
        <row r="727">
          <cell r="A727" t="str">
            <v>Приобретение КТП 160/10 кВА без трансформаторов</v>
          </cell>
          <cell r="B727" t="str">
            <v>17.1.18</v>
          </cell>
          <cell r="C727" t="str">
            <v>шт</v>
          </cell>
          <cell r="D727">
            <v>15</v>
          </cell>
          <cell r="E727">
            <v>0</v>
          </cell>
          <cell r="F727">
            <v>0</v>
          </cell>
          <cell r="G727">
            <v>0</v>
          </cell>
          <cell r="H727">
            <v>1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 t="str">
            <v>T413C1310</v>
          </cell>
        </row>
        <row r="728">
          <cell r="A728" t="str">
            <v>Приобретение КТП 160/6 кВА без трансформаторов</v>
          </cell>
          <cell r="B728" t="str">
            <v>17.1.19</v>
          </cell>
          <cell r="C728" t="str">
            <v>шт</v>
          </cell>
          <cell r="D728">
            <v>3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 t="str">
            <v>T413C1311</v>
          </cell>
        </row>
        <row r="729">
          <cell r="A729" t="str">
            <v>Приобретение КТП 250/6 кВА без трансформаторов</v>
          </cell>
          <cell r="B729" t="str">
            <v>17.1.20</v>
          </cell>
          <cell r="C729" t="str">
            <v>шт</v>
          </cell>
          <cell r="D729">
            <v>6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 t="str">
            <v>T413C1418</v>
          </cell>
        </row>
        <row r="730">
          <cell r="A730" t="str">
            <v>Приобретение КТП 250/10 кВА без трансформаторов</v>
          </cell>
          <cell r="B730" t="str">
            <v>17.1.21</v>
          </cell>
          <cell r="C730" t="str">
            <v>шт</v>
          </cell>
          <cell r="D730">
            <v>14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 t="str">
            <v>T413C1419</v>
          </cell>
        </row>
        <row r="731">
          <cell r="A731" t="str">
            <v>Приобретение КТП 400/10 кВА без трансформаторов</v>
          </cell>
          <cell r="B731" t="str">
            <v>17.1.22</v>
          </cell>
          <cell r="C731" t="str">
            <v>шт</v>
          </cell>
          <cell r="D731">
            <v>5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 t="str">
            <v>T413C1500</v>
          </cell>
        </row>
        <row r="732">
          <cell r="A732" t="str">
            <v>Приобретение КТП 400/6 кВА без трансформаторов</v>
          </cell>
          <cell r="B732" t="str">
            <v>17.1.23</v>
          </cell>
          <cell r="C732" t="str">
            <v>шт</v>
          </cell>
          <cell r="D732">
            <v>5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 t="str">
            <v>T413C1501</v>
          </cell>
        </row>
        <row r="733">
          <cell r="A733" t="str">
            <v>Приобретение КТП 630/10 кВА без трансформаторов</v>
          </cell>
          <cell r="B733" t="str">
            <v>17.1.24</v>
          </cell>
          <cell r="C733" t="str">
            <v>шт</v>
          </cell>
          <cell r="D733">
            <v>2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 t="str">
            <v>T413C1600</v>
          </cell>
        </row>
        <row r="734">
          <cell r="A734" t="str">
            <v>Приобретение КТП 630/6 кВА без трансформаторов</v>
          </cell>
          <cell r="B734" t="str">
            <v>17.1.25</v>
          </cell>
          <cell r="C734" t="str">
            <v>шт</v>
          </cell>
          <cell r="D734">
            <v>2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 t="str">
            <v>T413C1601</v>
          </cell>
        </row>
        <row r="735">
          <cell r="A735" t="str">
            <v>Приобретение масляного трансформатора ТМГ 63/10 кВА</v>
          </cell>
          <cell r="B735" t="str">
            <v>17.1.26</v>
          </cell>
          <cell r="C735" t="str">
            <v>шт</v>
          </cell>
          <cell r="D735">
            <v>5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 t="str">
            <v>T413A0601</v>
          </cell>
        </row>
        <row r="736">
          <cell r="A736" t="str">
            <v>Приобретение масляного трансформатора ТМГ 63/6 кВА</v>
          </cell>
          <cell r="B736" t="str">
            <v>17.1.27</v>
          </cell>
          <cell r="C736" t="str">
            <v>шт</v>
          </cell>
          <cell r="D736">
            <v>2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 t="str">
            <v>T413A2301</v>
          </cell>
        </row>
        <row r="737">
          <cell r="A737" t="str">
            <v xml:space="preserve">Приобретение масляного трансформатора ТМГ 100/10 кВА </v>
          </cell>
          <cell r="B737" t="str">
            <v>17.1.28</v>
          </cell>
          <cell r="C737" t="str">
            <v>шт</v>
          </cell>
          <cell r="D737">
            <v>13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 t="str">
            <v>T413A0701</v>
          </cell>
        </row>
        <row r="738">
          <cell r="A738" t="str">
            <v xml:space="preserve">Приобретение масляного трансформатора ТМГ 100/6 кВА </v>
          </cell>
          <cell r="B738" t="str">
            <v>17.1.29</v>
          </cell>
          <cell r="C738" t="str">
            <v>шт</v>
          </cell>
          <cell r="D738">
            <v>3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 t="str">
            <v>T413A2401</v>
          </cell>
        </row>
        <row r="739">
          <cell r="A739" t="str">
            <v xml:space="preserve">Приобретение масляного трансформатора ТМГ 160/10 кВА </v>
          </cell>
          <cell r="B739" t="str">
            <v>17.1.30</v>
          </cell>
          <cell r="C739" t="str">
            <v>шт</v>
          </cell>
          <cell r="D739">
            <v>15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 t="str">
            <v>T413A0801</v>
          </cell>
        </row>
        <row r="740">
          <cell r="A740" t="str">
            <v xml:space="preserve">Приобретение масляного трансформатора ТМГ 160/6 кВА </v>
          </cell>
          <cell r="B740" t="str">
            <v>17.1.31</v>
          </cell>
          <cell r="C740" t="str">
            <v>шт</v>
          </cell>
          <cell r="D740">
            <v>3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 t="str">
            <v>T413A2501</v>
          </cell>
        </row>
        <row r="741">
          <cell r="A741" t="str">
            <v xml:space="preserve">Приобретение масляного трансформатора ТМГ 250/10 кВА </v>
          </cell>
          <cell r="B741" t="str">
            <v>17.1.32</v>
          </cell>
          <cell r="C741" t="str">
            <v>шт</v>
          </cell>
          <cell r="D741">
            <v>19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 t="str">
            <v>T413A1001</v>
          </cell>
        </row>
        <row r="742">
          <cell r="A742" t="str">
            <v xml:space="preserve">Приобретение масляного трансформатора ТМГ 250/6 кВА </v>
          </cell>
          <cell r="B742" t="str">
            <v>17.1.33</v>
          </cell>
          <cell r="C742" t="str">
            <v>шт</v>
          </cell>
          <cell r="D742">
            <v>6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 t="str">
            <v>T413A2701</v>
          </cell>
        </row>
        <row r="743">
          <cell r="A743" t="str">
            <v>Силовой трансформатор ТМГ 400/10 кВ А</v>
          </cell>
          <cell r="B743" t="str">
            <v>17.1.34</v>
          </cell>
          <cell r="C743" t="str">
            <v>шт</v>
          </cell>
          <cell r="D743">
            <v>7</v>
          </cell>
          <cell r="E743">
            <v>3</v>
          </cell>
          <cell r="F743">
            <v>0</v>
          </cell>
          <cell r="G743">
            <v>3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 t="str">
            <v>T413A1201</v>
          </cell>
        </row>
        <row r="744">
          <cell r="A744" t="str">
            <v xml:space="preserve">Приобретение масляного трансформатора ТМГ 400/6 кВА </v>
          </cell>
          <cell r="B744" t="str">
            <v>17.1.35</v>
          </cell>
          <cell r="C744" t="str">
            <v>шт</v>
          </cell>
          <cell r="D744">
            <v>7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 t="str">
            <v>T413A2901</v>
          </cell>
        </row>
        <row r="745">
          <cell r="A745" t="str">
            <v xml:space="preserve">Приобретение масляного трансформатора ТМГ 630/10 кВА </v>
          </cell>
          <cell r="B745" t="str">
            <v>17.1.36</v>
          </cell>
          <cell r="C745" t="str">
            <v>шт</v>
          </cell>
          <cell r="D745">
            <v>5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 t="str">
            <v>T413A1401</v>
          </cell>
        </row>
        <row r="746">
          <cell r="A746" t="str">
            <v xml:space="preserve">Приобретение масляного трансформатора ТМГ 630/6 кВА </v>
          </cell>
          <cell r="B746" t="str">
            <v>17.1.37</v>
          </cell>
          <cell r="C746" t="str">
            <v>шт</v>
          </cell>
          <cell r="D746">
            <v>5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 t="str">
            <v>T413A3101</v>
          </cell>
        </row>
        <row r="747">
          <cell r="A747" t="str">
            <v>Силовой трансформатор ТМГ 1000/10 кВ А</v>
          </cell>
          <cell r="B747" t="str">
            <v>17.1.38</v>
          </cell>
          <cell r="C747" t="str">
            <v>шт</v>
          </cell>
          <cell r="D747">
            <v>2</v>
          </cell>
          <cell r="E747">
            <v>9</v>
          </cell>
          <cell r="F747">
            <v>0</v>
          </cell>
          <cell r="G747">
            <v>9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 t="str">
            <v>T413A1602</v>
          </cell>
        </row>
        <row r="748">
          <cell r="A748" t="str">
            <v>Силовой трансформатор ТМГ 1000/6 кВ А</v>
          </cell>
          <cell r="B748" t="str">
            <v>17.1.39</v>
          </cell>
          <cell r="C748" t="str">
            <v>шт</v>
          </cell>
          <cell r="D748">
            <v>2</v>
          </cell>
          <cell r="E748">
            <v>10</v>
          </cell>
          <cell r="F748">
            <v>0</v>
          </cell>
          <cell r="G748">
            <v>9</v>
          </cell>
          <cell r="H748">
            <v>5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 t="str">
            <v>T413A3301</v>
          </cell>
        </row>
        <row r="749">
          <cell r="A749" t="str">
            <v>Приобретение разъединителя РЛНД-1-10/400 с приводом ПРНЗ</v>
          </cell>
          <cell r="B749" t="str">
            <v>17.1.40</v>
          </cell>
          <cell r="C749" t="str">
            <v>шт</v>
          </cell>
          <cell r="D749">
            <v>25</v>
          </cell>
          <cell r="E749">
            <v>143</v>
          </cell>
          <cell r="F749">
            <v>0</v>
          </cell>
          <cell r="G749">
            <v>0</v>
          </cell>
          <cell r="H749">
            <v>156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 t="str">
            <v>T41340200</v>
          </cell>
        </row>
        <row r="750">
          <cell r="A750" t="str">
            <v>Приобретение разъединителя РЛНД-1-10/630 с приводом ПРНЗ</v>
          </cell>
          <cell r="B750" t="str">
            <v>17.1.41</v>
          </cell>
          <cell r="C750" t="str">
            <v>шт</v>
          </cell>
          <cell r="D750">
            <v>15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>Приобретение рубильника ЯРВ-250 А</v>
          </cell>
          <cell r="B751" t="str">
            <v>17.1.42</v>
          </cell>
          <cell r="C751" t="str">
            <v>шт</v>
          </cell>
          <cell r="D751">
            <v>50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 t="str">
            <v>T41420703</v>
          </cell>
        </row>
        <row r="752">
          <cell r="A752" t="str">
            <v>Приобретение рубильника ЯРВ-400 А</v>
          </cell>
          <cell r="B752" t="str">
            <v>17.1.43</v>
          </cell>
          <cell r="C752" t="str">
            <v>шт</v>
          </cell>
          <cell r="D752">
            <v>50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 t="str">
            <v>T41420704</v>
          </cell>
        </row>
        <row r="753">
          <cell r="A753" t="str">
            <v>Рубильник РПС-32, 250 А</v>
          </cell>
          <cell r="B753" t="str">
            <v>17.1.44</v>
          </cell>
          <cell r="C753" t="str">
            <v>шт</v>
          </cell>
          <cell r="D753">
            <v>50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 t="str">
            <v>E170140</v>
          </cell>
        </row>
        <row r="754">
          <cell r="A754" t="str">
            <v>Рубильник РПС-32, 400 А</v>
          </cell>
          <cell r="B754" t="str">
            <v>17.1.45</v>
          </cell>
          <cell r="C754" t="str">
            <v>шт</v>
          </cell>
          <cell r="D754">
            <v>50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 t="str">
            <v>E170150</v>
          </cell>
        </row>
        <row r="755">
          <cell r="A755" t="str">
            <v>Выключатель нагрузки ВНз-16</v>
          </cell>
          <cell r="B755" t="str">
            <v>17.1.46</v>
          </cell>
          <cell r="C755" t="str">
            <v>шт</v>
          </cell>
          <cell r="D755">
            <v>2</v>
          </cell>
          <cell r="E755">
            <v>25</v>
          </cell>
          <cell r="F755">
            <v>1</v>
          </cell>
          <cell r="G755">
            <v>0</v>
          </cell>
          <cell r="H755">
            <v>3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 t="str">
            <v>E110010 , E110010</v>
          </cell>
        </row>
        <row r="756">
          <cell r="A756" t="str">
            <v>Ячейка КСО-366 отх.</v>
          </cell>
          <cell r="B756" t="str">
            <v>17.1.47</v>
          </cell>
          <cell r="C756" t="str">
            <v>шт</v>
          </cell>
          <cell r="D756">
            <v>4</v>
          </cell>
          <cell r="E756">
            <v>8</v>
          </cell>
          <cell r="F756">
            <v>0</v>
          </cell>
          <cell r="G756">
            <v>0</v>
          </cell>
          <cell r="H756">
            <v>1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 t="str">
            <v>T41330700</v>
          </cell>
        </row>
        <row r="757">
          <cell r="A757" t="str">
            <v>Ячейка КСО-366 3Ш</v>
          </cell>
          <cell r="B757" t="str">
            <v>17.1.48</v>
          </cell>
          <cell r="C757" t="str">
            <v>шт</v>
          </cell>
          <cell r="D757">
            <v>4</v>
          </cell>
          <cell r="E757">
            <v>1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 t="str">
            <v>T41330706</v>
          </cell>
        </row>
        <row r="758">
          <cell r="A758" t="str">
            <v>Ячейка КСО-366 трансф.</v>
          </cell>
          <cell r="B758" t="str">
            <v>17.1.49</v>
          </cell>
          <cell r="C758" t="str">
            <v>шт</v>
          </cell>
          <cell r="D758">
            <v>4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 t="str">
            <v>T41330704</v>
          </cell>
        </row>
        <row r="759">
          <cell r="A759" t="str">
            <v>Ячейка КСО-298 ввод</v>
          </cell>
          <cell r="B759" t="str">
            <v>17.1.50</v>
          </cell>
          <cell r="C759" t="str">
            <v>шт</v>
          </cell>
          <cell r="D759">
            <v>12</v>
          </cell>
          <cell r="E759">
            <v>47</v>
          </cell>
          <cell r="F759">
            <v>0</v>
          </cell>
          <cell r="G759">
            <v>35</v>
          </cell>
          <cell r="H759">
            <v>15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 t="str">
            <v>T41330601</v>
          </cell>
        </row>
        <row r="760">
          <cell r="A760" t="str">
            <v>Ячейка КСО-298 отх.</v>
          </cell>
          <cell r="B760" t="str">
            <v>17.1.51</v>
          </cell>
          <cell r="C760" t="str">
            <v>шт</v>
          </cell>
          <cell r="D760">
            <v>6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 t="str">
            <v>T41330601</v>
          </cell>
        </row>
        <row r="761">
          <cell r="A761" t="str">
            <v>Ячейка КСО-298 трансф.</v>
          </cell>
          <cell r="B761" t="str">
            <v>17.1.52</v>
          </cell>
          <cell r="C761" t="str">
            <v>шт</v>
          </cell>
          <cell r="D761">
            <v>12</v>
          </cell>
          <cell r="E761">
            <v>8</v>
          </cell>
          <cell r="F761">
            <v>0</v>
          </cell>
          <cell r="G761">
            <v>7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 t="str">
            <v>T41330603</v>
          </cell>
        </row>
        <row r="762">
          <cell r="A762" t="str">
            <v xml:space="preserve">Ячейка КСО-298 сек.выключатель </v>
          </cell>
          <cell r="B762" t="str">
            <v>17.1.53</v>
          </cell>
          <cell r="C762" t="str">
            <v>шт</v>
          </cell>
          <cell r="D762">
            <v>6</v>
          </cell>
          <cell r="E762">
            <v>8</v>
          </cell>
          <cell r="F762">
            <v>0</v>
          </cell>
          <cell r="G762">
            <v>6</v>
          </cell>
          <cell r="H762">
            <v>1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 t="str">
            <v>T41330617</v>
          </cell>
        </row>
        <row r="763">
          <cell r="A763" t="str">
            <v>Ячейка КСО-298 сек.разъединитель</v>
          </cell>
          <cell r="B763" t="str">
            <v>17.1.54</v>
          </cell>
          <cell r="C763" t="str">
            <v>шт</v>
          </cell>
          <cell r="D763">
            <v>6</v>
          </cell>
          <cell r="E763">
            <v>5</v>
          </cell>
          <cell r="F763">
            <v>0</v>
          </cell>
          <cell r="G763">
            <v>5</v>
          </cell>
          <cell r="H763">
            <v>2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 t="str">
            <v>T41330618</v>
          </cell>
        </row>
        <row r="764">
          <cell r="A764" t="str">
            <v>Ячейка КСО-298 заземл.ножи</v>
          </cell>
          <cell r="B764" t="str">
            <v>17.1.55</v>
          </cell>
          <cell r="C764" t="str">
            <v>шт</v>
          </cell>
          <cell r="D764">
            <v>7</v>
          </cell>
          <cell r="E764">
            <v>6</v>
          </cell>
          <cell r="F764">
            <v>0</v>
          </cell>
          <cell r="G764">
            <v>6</v>
          </cell>
          <cell r="H764">
            <v>2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 t="str">
            <v>T41330604</v>
          </cell>
        </row>
        <row r="765">
          <cell r="A765" t="str">
            <v>Вводно-распределительное устройство ВРУ1-11-10УХЛ4</v>
          </cell>
          <cell r="B765" t="str">
            <v>17.1.56</v>
          </cell>
          <cell r="C765" t="str">
            <v>шт</v>
          </cell>
          <cell r="D765">
            <v>18</v>
          </cell>
          <cell r="E765">
            <v>32</v>
          </cell>
          <cell r="F765">
            <v>0</v>
          </cell>
          <cell r="G765">
            <v>0</v>
          </cell>
          <cell r="H765">
            <v>2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 t="str">
            <v>T41420100</v>
          </cell>
        </row>
        <row r="766">
          <cell r="A766" t="str">
            <v>Вводно-распределительное устройство ВРУ1-12-10УХЛ4</v>
          </cell>
          <cell r="B766" t="str">
            <v>17.1.57</v>
          </cell>
          <cell r="C766" t="str">
            <v>шт</v>
          </cell>
          <cell r="D766">
            <v>19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 t="str">
            <v>T41420100</v>
          </cell>
        </row>
        <row r="767">
          <cell r="A767" t="str">
            <v>Вводно-распределительное устройство ВРУ1-13-20УХЛ4</v>
          </cell>
          <cell r="B767" t="str">
            <v>17.1.58</v>
          </cell>
          <cell r="C767" t="str">
            <v>шт</v>
          </cell>
          <cell r="D767">
            <v>5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 t="str">
            <v>T41420100</v>
          </cell>
        </row>
        <row r="768">
          <cell r="A768" t="str">
            <v>Вводно-распределительное устройство ВРУ1-21-10УХЛ4</v>
          </cell>
          <cell r="B768" t="str">
            <v>17.1.59</v>
          </cell>
          <cell r="C768" t="str">
            <v>шт</v>
          </cell>
          <cell r="D768">
            <v>8</v>
          </cell>
          <cell r="E768">
            <v>44</v>
          </cell>
          <cell r="F768">
            <v>0</v>
          </cell>
          <cell r="G768">
            <v>0</v>
          </cell>
          <cell r="H768">
            <v>6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 t="str">
            <v>T41420101</v>
          </cell>
        </row>
        <row r="769">
          <cell r="A769" t="str">
            <v>Шкаф АВР-2-25 УХЛ4</v>
          </cell>
          <cell r="B769" t="str">
            <v>17.1.60</v>
          </cell>
          <cell r="C769" t="str">
            <v>шт</v>
          </cell>
          <cell r="D769">
            <v>4</v>
          </cell>
          <cell r="E769">
            <v>5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 t="str">
            <v>T41420600</v>
          </cell>
        </row>
        <row r="770">
          <cell r="A770" t="str">
            <v>Шкаф АВР-2-40 УХЛ4</v>
          </cell>
          <cell r="B770" t="str">
            <v>17.1.61</v>
          </cell>
          <cell r="C770" t="str">
            <v>шт</v>
          </cell>
          <cell r="D770">
            <v>6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 t="str">
            <v>T41420600</v>
          </cell>
        </row>
        <row r="771">
          <cell r="A771" t="str">
            <v>Шкаф АВР-2-63 УХЛ4</v>
          </cell>
          <cell r="B771" t="str">
            <v>17.1.62</v>
          </cell>
          <cell r="C771" t="str">
            <v>шт</v>
          </cell>
          <cell r="D771">
            <v>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 t="str">
            <v>T41420600</v>
          </cell>
        </row>
        <row r="772">
          <cell r="A772" t="str">
            <v>Шкаф АВР-2-100 УХЛ4</v>
          </cell>
          <cell r="B772" t="str">
            <v>17.1.63</v>
          </cell>
          <cell r="C772" t="str">
            <v>шт</v>
          </cell>
          <cell r="D772">
            <v>6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 t="str">
            <v>T41420600</v>
          </cell>
        </row>
        <row r="773">
          <cell r="A773" t="str">
            <v>Шкаф распределительный силовой ШРС1-23У3</v>
          </cell>
          <cell r="B773" t="str">
            <v>17.1.64</v>
          </cell>
          <cell r="C773" t="str">
            <v>шт</v>
          </cell>
          <cell r="D773">
            <v>1</v>
          </cell>
          <cell r="E773">
            <v>11</v>
          </cell>
          <cell r="F773">
            <v>0</v>
          </cell>
          <cell r="G773">
            <v>0</v>
          </cell>
          <cell r="H773">
            <v>4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 t="str">
            <v>T41420201</v>
          </cell>
        </row>
        <row r="774">
          <cell r="A774" t="str">
            <v>Шкаф распределительный силовой ШРС1-28У3</v>
          </cell>
          <cell r="B774" t="str">
            <v>17.1.65</v>
          </cell>
          <cell r="C774" t="str">
            <v>шт</v>
          </cell>
          <cell r="D774">
            <v>1</v>
          </cell>
          <cell r="E774">
            <v>34</v>
          </cell>
          <cell r="F774">
            <v>0</v>
          </cell>
          <cell r="G774">
            <v>0</v>
          </cell>
          <cell r="H774">
            <v>2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 t="str">
            <v>T41420203</v>
          </cell>
        </row>
        <row r="775">
          <cell r="A775" t="str">
            <v>Панель распределительная ПР-11-3048-21УХЛ3</v>
          </cell>
          <cell r="B775" t="str">
            <v>17.1.66</v>
          </cell>
          <cell r="C775" t="str">
            <v>шт</v>
          </cell>
          <cell r="D775">
            <v>1</v>
          </cell>
          <cell r="E775">
            <v>2</v>
          </cell>
          <cell r="F775">
            <v>0</v>
          </cell>
          <cell r="G775">
            <v>2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 t="str">
            <v>T41420801</v>
          </cell>
        </row>
        <row r="776">
          <cell r="A776" t="str">
            <v>Панель распределительная ПР-11-3050-21УХЛ4</v>
          </cell>
          <cell r="B776" t="str">
            <v>17.1.67</v>
          </cell>
          <cell r="C776" t="str">
            <v>шт</v>
          </cell>
          <cell r="D776">
            <v>2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 t="str">
            <v>T41420802</v>
          </cell>
        </row>
        <row r="777">
          <cell r="A777" t="str">
            <v>Панель распределительная ПР-11-3054-21УХЛ4</v>
          </cell>
          <cell r="B777" t="str">
            <v>17.1.68</v>
          </cell>
          <cell r="C777" t="str">
            <v>шт</v>
          </cell>
          <cell r="D777">
            <v>9</v>
          </cell>
          <cell r="E777">
            <v>0</v>
          </cell>
          <cell r="F777">
            <v>0</v>
          </cell>
          <cell r="G777">
            <v>0</v>
          </cell>
          <cell r="H777">
            <v>2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 t="str">
            <v>T41420803</v>
          </cell>
        </row>
        <row r="778">
          <cell r="A778" t="str">
            <v>Панель распределительная ПР-11-3060-21УХЛ4</v>
          </cell>
          <cell r="B778" t="str">
            <v>17.1.69</v>
          </cell>
          <cell r="C778" t="str">
            <v>шт</v>
          </cell>
          <cell r="D778">
            <v>23</v>
          </cell>
          <cell r="E778">
            <v>0</v>
          </cell>
          <cell r="F778">
            <v>0</v>
          </cell>
          <cell r="G778">
            <v>0</v>
          </cell>
          <cell r="H778">
            <v>1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 t="str">
            <v>T41420804</v>
          </cell>
        </row>
        <row r="779">
          <cell r="A779" t="str">
            <v>Панель распределительная ПР-11-3068</v>
          </cell>
          <cell r="B779" t="str">
            <v>17.1.70</v>
          </cell>
          <cell r="C779" t="str">
            <v>шт</v>
          </cell>
          <cell r="D779">
            <v>4</v>
          </cell>
          <cell r="E779">
            <v>0</v>
          </cell>
          <cell r="F779">
            <v>0</v>
          </cell>
          <cell r="G779">
            <v>0</v>
          </cell>
          <cell r="H779">
            <v>2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 t="str">
            <v>T41420805</v>
          </cell>
        </row>
        <row r="780">
          <cell r="A780" t="str">
            <v>Панель распределительная ПР-11-3074</v>
          </cell>
          <cell r="B780" t="str">
            <v>17.1.71</v>
          </cell>
          <cell r="C780" t="str">
            <v>шт</v>
          </cell>
          <cell r="D780">
            <v>2</v>
          </cell>
          <cell r="E780">
            <v>1</v>
          </cell>
          <cell r="F780">
            <v>0</v>
          </cell>
          <cell r="G780">
            <v>1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 t="str">
            <v>T41420806</v>
          </cell>
        </row>
        <row r="781">
          <cell r="A781" t="str">
            <v>Панель распределительная ПР-11-3078</v>
          </cell>
          <cell r="B781" t="str">
            <v>17.1.72</v>
          </cell>
          <cell r="C781" t="str">
            <v>шт</v>
          </cell>
          <cell r="D781">
            <v>1</v>
          </cell>
          <cell r="E781">
            <v>5</v>
          </cell>
          <cell r="F781">
            <v>0</v>
          </cell>
          <cell r="G781">
            <v>5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 t="str">
            <v>T41420800</v>
          </cell>
        </row>
        <row r="782">
          <cell r="A782" t="str">
            <v>Панель распределительная ПР-11-3086</v>
          </cell>
          <cell r="B782" t="str">
            <v>17.1.73</v>
          </cell>
          <cell r="C782" t="str">
            <v>шт</v>
          </cell>
          <cell r="D782">
            <v>1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 t="str">
            <v>T41420800</v>
          </cell>
        </row>
        <row r="783">
          <cell r="A783" t="str">
            <v>Панель распределительная ПР-11-3090-21УХЛ4</v>
          </cell>
          <cell r="B783" t="str">
            <v>17.1.74</v>
          </cell>
          <cell r="C783" t="str">
            <v>шт</v>
          </cell>
          <cell r="D783">
            <v>7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 t="str">
            <v>Նոր</v>
          </cell>
        </row>
        <row r="784">
          <cell r="A784" t="str">
            <v>Панель распределительная ПР-11-3097-21УХЛ5</v>
          </cell>
          <cell r="B784" t="str">
            <v>17.1.75</v>
          </cell>
          <cell r="C784" t="str">
            <v>шт</v>
          </cell>
          <cell r="D784">
            <v>1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 t="str">
            <v>Նոր</v>
          </cell>
        </row>
        <row r="785">
          <cell r="A785" t="str">
            <v>Панель распределительная ЩО-70-1-33У3</v>
          </cell>
          <cell r="B785" t="str">
            <v>17.1.76</v>
          </cell>
          <cell r="C785" t="str">
            <v>шт</v>
          </cell>
          <cell r="D785">
            <v>1</v>
          </cell>
          <cell r="E785">
            <v>22</v>
          </cell>
          <cell r="F785">
            <v>0</v>
          </cell>
          <cell r="G785">
            <v>0</v>
          </cell>
          <cell r="H785">
            <v>4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 t="str">
            <v>T41410804</v>
          </cell>
        </row>
        <row r="786">
          <cell r="A786" t="str">
            <v>Панель распределительная ЩО-70-1-71У3</v>
          </cell>
          <cell r="B786" t="str">
            <v>17.1.77</v>
          </cell>
          <cell r="C786" t="str">
            <v>шт</v>
          </cell>
          <cell r="D786">
            <v>1</v>
          </cell>
          <cell r="E786">
            <v>22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 t="str">
            <v>T41410902</v>
          </cell>
        </row>
        <row r="787">
          <cell r="A787" t="str">
            <v>Панель распределительная ЩО-70-1-03У3</v>
          </cell>
          <cell r="B787" t="str">
            <v>17.1.78</v>
          </cell>
          <cell r="C787" t="str">
            <v>шт</v>
          </cell>
          <cell r="D787">
            <v>4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 t="str">
            <v>T41410703</v>
          </cell>
        </row>
        <row r="788">
          <cell r="A788" t="str">
            <v>Панель распределительная ЩО-70-1-02У3</v>
          </cell>
          <cell r="B788" t="str">
            <v>17.1.79</v>
          </cell>
          <cell r="C788" t="str">
            <v>шт</v>
          </cell>
          <cell r="D788">
            <v>2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 t="str">
            <v>T41410702</v>
          </cell>
        </row>
        <row r="789">
          <cell r="A789" t="str">
            <v>Панель распределительная ЩО-70-1-18У3</v>
          </cell>
          <cell r="B789" t="str">
            <v>17.1.80</v>
          </cell>
          <cell r="C789" t="str">
            <v>шт</v>
          </cell>
          <cell r="D789">
            <v>2</v>
          </cell>
          <cell r="E789">
            <v>6</v>
          </cell>
          <cell r="F789">
            <v>0</v>
          </cell>
          <cell r="G789">
            <v>6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 t="str">
            <v>T41411009</v>
          </cell>
        </row>
        <row r="790">
          <cell r="A790" t="str">
            <v>Панель распределительная ЩО-70-1-42У3</v>
          </cell>
          <cell r="B790" t="str">
            <v>17.1.81</v>
          </cell>
          <cell r="C790" t="str">
            <v>шт</v>
          </cell>
          <cell r="D790">
            <v>2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 t="str">
            <v>T41411109</v>
          </cell>
        </row>
        <row r="791">
          <cell r="A791" t="str">
            <v>Панель распределительная ЩО-70-2-48У3</v>
          </cell>
          <cell r="B791" t="str">
            <v>17.1.82</v>
          </cell>
          <cell r="C791" t="str">
            <v>шт</v>
          </cell>
          <cell r="D791">
            <v>2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 t="str">
            <v>T41411115</v>
          </cell>
        </row>
        <row r="792">
          <cell r="A792" t="str">
            <v>Выключатель автоматический 1-ф - 16 А / 4,5 кА</v>
          </cell>
          <cell r="B792" t="str">
            <v>17.1.83</v>
          </cell>
          <cell r="C792" t="str">
            <v>шт</v>
          </cell>
          <cell r="D792">
            <v>70</v>
          </cell>
          <cell r="E792">
            <v>0</v>
          </cell>
          <cell r="F792">
            <v>0</v>
          </cell>
          <cell r="G792">
            <v>0</v>
          </cell>
          <cell r="H792">
            <v>1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 t="str">
            <v>E160370</v>
          </cell>
        </row>
        <row r="793">
          <cell r="A793" t="str">
            <v>Выключатель автоматический 1-ф - 25 А / 4,5 кА</v>
          </cell>
          <cell r="B793" t="str">
            <v>17.1.84</v>
          </cell>
          <cell r="C793" t="str">
            <v>шт</v>
          </cell>
          <cell r="D793">
            <v>80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 t="str">
            <v>E160390</v>
          </cell>
        </row>
        <row r="794">
          <cell r="A794" t="str">
            <v>Выключатель автоматический 1-ф - 32 А / 4,5 кА</v>
          </cell>
          <cell r="B794" t="str">
            <v>17.1.85</v>
          </cell>
          <cell r="C794" t="str">
            <v>шт</v>
          </cell>
          <cell r="D794">
            <v>20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 t="str">
            <v>E160400</v>
          </cell>
        </row>
        <row r="795">
          <cell r="A795" t="str">
            <v>Выключатель автоматический 1-ф - 40 А / 4,5 кА</v>
          </cell>
          <cell r="B795" t="str">
            <v>17.1.86</v>
          </cell>
          <cell r="C795" t="str">
            <v>шт</v>
          </cell>
          <cell r="D795">
            <v>320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 t="str">
            <v>E160410</v>
          </cell>
        </row>
        <row r="796">
          <cell r="A796" t="str">
            <v>Выключатель автоматический 1-ф - 50 А / 4,5 кА</v>
          </cell>
          <cell r="B796" t="str">
            <v>17.1.87</v>
          </cell>
          <cell r="C796" t="str">
            <v>шт</v>
          </cell>
          <cell r="D796">
            <v>500</v>
          </cell>
          <cell r="E796">
            <v>14565</v>
          </cell>
          <cell r="F796">
            <v>0</v>
          </cell>
          <cell r="G796">
            <v>5081</v>
          </cell>
          <cell r="H796">
            <v>7122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 t="str">
            <v>E160420</v>
          </cell>
        </row>
        <row r="797">
          <cell r="A797" t="str">
            <v>Выключатель автоматический 1-ф - 63 А/ 4,5 кА</v>
          </cell>
          <cell r="B797" t="str">
            <v>17.1.88</v>
          </cell>
          <cell r="C797" t="str">
            <v>шт</v>
          </cell>
          <cell r="D797">
            <v>500</v>
          </cell>
          <cell r="E797">
            <v>633</v>
          </cell>
          <cell r="F797">
            <v>0</v>
          </cell>
          <cell r="G797">
            <v>51</v>
          </cell>
          <cell r="H797">
            <v>11634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 t="str">
            <v>E160430</v>
          </cell>
        </row>
        <row r="798">
          <cell r="A798" t="str">
            <v>Выключатель автоматический 3-ф - 25 А /4,5 кА</v>
          </cell>
          <cell r="B798" t="str">
            <v>17.1.89</v>
          </cell>
          <cell r="C798" t="str">
            <v>шт</v>
          </cell>
          <cell r="D798">
            <v>500</v>
          </cell>
          <cell r="E798">
            <v>554</v>
          </cell>
          <cell r="F798">
            <v>0</v>
          </cell>
          <cell r="G798">
            <v>94</v>
          </cell>
          <cell r="H798">
            <v>45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 t="str">
            <v>E160070</v>
          </cell>
        </row>
        <row r="799">
          <cell r="A799" t="str">
            <v>Выключатель автоматический 3-ф - 40 А /4,5 кА</v>
          </cell>
          <cell r="B799" t="str">
            <v>17.1.90</v>
          </cell>
          <cell r="C799" t="str">
            <v>шт</v>
          </cell>
          <cell r="D799">
            <v>20</v>
          </cell>
          <cell r="E799">
            <v>1</v>
          </cell>
          <cell r="F799">
            <v>0</v>
          </cell>
          <cell r="G799">
            <v>0</v>
          </cell>
          <cell r="H799">
            <v>4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 t="str">
            <v>E160080</v>
          </cell>
        </row>
        <row r="800">
          <cell r="A800" t="str">
            <v>Выключатель автоматический 3-ф - 50 А /4,5 кА</v>
          </cell>
          <cell r="B800" t="str">
            <v>17.1.91</v>
          </cell>
          <cell r="C800" t="str">
            <v>шт</v>
          </cell>
          <cell r="D800">
            <v>75</v>
          </cell>
          <cell r="E800">
            <v>133</v>
          </cell>
          <cell r="F800">
            <v>0</v>
          </cell>
          <cell r="G800">
            <v>0</v>
          </cell>
          <cell r="H800">
            <v>128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 t="str">
            <v>E160090</v>
          </cell>
        </row>
        <row r="801">
          <cell r="A801" t="str">
            <v>Выключатель автоматический 3-ф - 63 А /4,5 кА</v>
          </cell>
          <cell r="B801" t="str">
            <v>17.1.92</v>
          </cell>
          <cell r="C801" t="str">
            <v>шт</v>
          </cell>
          <cell r="D801">
            <v>500</v>
          </cell>
          <cell r="E801">
            <v>260</v>
          </cell>
          <cell r="F801">
            <v>0</v>
          </cell>
          <cell r="G801">
            <v>0</v>
          </cell>
          <cell r="H801">
            <v>424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 t="str">
            <v>E160150</v>
          </cell>
        </row>
        <row r="802">
          <cell r="A802" t="str">
            <v>Выключатель автоматический 3-ф - 100 А /4,5 кА</v>
          </cell>
          <cell r="B802" t="str">
            <v>17.1.93</v>
          </cell>
          <cell r="C802" t="str">
            <v>шт</v>
          </cell>
          <cell r="D802">
            <v>100</v>
          </cell>
          <cell r="E802">
            <v>29</v>
          </cell>
          <cell r="F802">
            <v>0</v>
          </cell>
          <cell r="G802">
            <v>0</v>
          </cell>
          <cell r="H802">
            <v>109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 t="str">
            <v>E160160</v>
          </cell>
        </row>
        <row r="803">
          <cell r="A803" t="str">
            <v>Выключатель автоматический 3-ф - 160 А /4,5 кА</v>
          </cell>
          <cell r="B803" t="str">
            <v>17.1.94</v>
          </cell>
          <cell r="C803" t="str">
            <v>шт</v>
          </cell>
          <cell r="D803">
            <v>300</v>
          </cell>
          <cell r="E803">
            <v>17</v>
          </cell>
          <cell r="F803">
            <v>0</v>
          </cell>
          <cell r="G803">
            <v>0</v>
          </cell>
          <cell r="H803">
            <v>269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 t="str">
            <v>E160170</v>
          </cell>
        </row>
        <row r="804">
          <cell r="A804" t="str">
            <v>Выключатель автоматический 3-ф - 250 А /4,5 кА</v>
          </cell>
          <cell r="B804" t="str">
            <v>17.1.95</v>
          </cell>
          <cell r="C804" t="str">
            <v>шт</v>
          </cell>
          <cell r="D804">
            <v>100</v>
          </cell>
          <cell r="E804">
            <v>56</v>
          </cell>
          <cell r="F804">
            <v>0</v>
          </cell>
          <cell r="G804">
            <v>0</v>
          </cell>
          <cell r="H804">
            <v>107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 t="str">
            <v>E160190</v>
          </cell>
        </row>
        <row r="805">
          <cell r="A805" t="str">
            <v>Силовой кабель АВВГ 1 кВ 2х6 мм2</v>
          </cell>
          <cell r="B805" t="str">
            <v>17.1.96</v>
          </cell>
          <cell r="C805" t="str">
            <v>км</v>
          </cell>
          <cell r="D805">
            <v>1</v>
          </cell>
          <cell r="E805">
            <v>7.62</v>
          </cell>
          <cell r="F805">
            <v>0</v>
          </cell>
          <cell r="G805">
            <v>7.3049999999999997</v>
          </cell>
          <cell r="H805">
            <v>0.96099999999999997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 t="str">
            <v>E011140</v>
          </cell>
        </row>
        <row r="806">
          <cell r="A806" t="str">
            <v>Силовой кабель АВВГ 1 кВ 4х6 мм2</v>
          </cell>
          <cell r="B806" t="str">
            <v>17.1.97</v>
          </cell>
          <cell r="C806" t="str">
            <v>км</v>
          </cell>
          <cell r="D806">
            <v>1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A807" t="str">
            <v>Силовой кабель АВВГ 1 кВ 2х10 мм2</v>
          </cell>
          <cell r="B807" t="str">
            <v>17.1.98</v>
          </cell>
          <cell r="C807" t="str">
            <v>км</v>
          </cell>
          <cell r="D807">
            <v>10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A808" t="str">
            <v>Силовой кабель АВВГ 1 кВ 4х10 мм2</v>
          </cell>
          <cell r="B808" t="str">
            <v>17.1.99</v>
          </cell>
          <cell r="C808" t="str">
            <v>км</v>
          </cell>
          <cell r="D808">
            <v>15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A809" t="str">
            <v>Силовой кабель АВВГ 1 кВ 2х16 мм2</v>
          </cell>
          <cell r="B809" t="str">
            <v>17.1.100</v>
          </cell>
          <cell r="C809" t="str">
            <v>км</v>
          </cell>
          <cell r="D809">
            <v>20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A810" t="str">
            <v>Силовой кабель АВВГ 1 кВ 4х16 мм2</v>
          </cell>
          <cell r="B810" t="str">
            <v>17.1.101</v>
          </cell>
          <cell r="C810" t="str">
            <v>км</v>
          </cell>
          <cell r="D810">
            <v>16.5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A811" t="str">
            <v>Силовой кабель АВВГ 1 кВ 2х25 мм2</v>
          </cell>
          <cell r="B811" t="str">
            <v>17.1.102</v>
          </cell>
          <cell r="C811" t="str">
            <v>км</v>
          </cell>
          <cell r="D811">
            <v>10</v>
          </cell>
          <cell r="E811">
            <v>17.071999999999999</v>
          </cell>
          <cell r="F811">
            <v>0</v>
          </cell>
          <cell r="G811">
            <v>12.926</v>
          </cell>
          <cell r="H811">
            <v>2.2509000000000001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 t="str">
            <v>E011161</v>
          </cell>
        </row>
        <row r="812">
          <cell r="A812" t="str">
            <v>Силовой кабель АВВГ 1 кВ 2х35 мм2</v>
          </cell>
          <cell r="B812" t="str">
            <v>17.1.103</v>
          </cell>
          <cell r="C812" t="str">
            <v>км</v>
          </cell>
          <cell r="D812">
            <v>5</v>
          </cell>
          <cell r="E812">
            <v>7.7130000000000001</v>
          </cell>
          <cell r="F812">
            <v>0</v>
          </cell>
          <cell r="G812">
            <v>5.4390000000000001</v>
          </cell>
          <cell r="H812">
            <v>1.462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 t="str">
            <v>E011162</v>
          </cell>
        </row>
        <row r="813">
          <cell r="A813" t="str">
            <v>Силовой кабель АВВГ 1 кВ 2х50 мм2</v>
          </cell>
          <cell r="B813" t="str">
            <v>17.1.104</v>
          </cell>
          <cell r="C813" t="str">
            <v>км</v>
          </cell>
          <cell r="D813">
            <v>2</v>
          </cell>
          <cell r="E813">
            <v>5.0919999999999996</v>
          </cell>
          <cell r="F813">
            <v>0</v>
          </cell>
          <cell r="G813">
            <v>4.33</v>
          </cell>
          <cell r="H813">
            <v>0.157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 t="str">
            <v>E011164</v>
          </cell>
        </row>
        <row r="814">
          <cell r="A814" t="str">
            <v>Силовой кабель АВВГ 1 кВ 4х25 мм2</v>
          </cell>
          <cell r="B814" t="str">
            <v>17.1.105</v>
          </cell>
          <cell r="C814" t="str">
            <v>км</v>
          </cell>
          <cell r="D814">
            <v>10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A815" t="str">
            <v>Силовой кабель АВВГ 1 кВ 4х35 мм2</v>
          </cell>
          <cell r="B815" t="str">
            <v>17.1.106</v>
          </cell>
          <cell r="C815" t="str">
            <v>км</v>
          </cell>
          <cell r="D815">
            <v>10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A816" t="str">
            <v>Силовой кабель АВВГ 1 кВ 4х50 мм2</v>
          </cell>
          <cell r="B816" t="str">
            <v>17.1.107</v>
          </cell>
          <cell r="C816" t="str">
            <v>км</v>
          </cell>
          <cell r="D816">
            <v>8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A817" t="str">
            <v>Силовой кабель АВВГ 1 кВ 4х70 мм2</v>
          </cell>
          <cell r="B817" t="str">
            <v>17.1.108</v>
          </cell>
          <cell r="C817" t="str">
            <v>км</v>
          </cell>
          <cell r="D817">
            <v>8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A818" t="str">
            <v>Силовой кабель АВВГ 1 кВ 4х95 мм2</v>
          </cell>
          <cell r="B818" t="str">
            <v>17.1.109</v>
          </cell>
          <cell r="C818" t="str">
            <v>км</v>
          </cell>
          <cell r="D818">
            <v>6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A819" t="str">
            <v>Силовой кабель АВВГ 1 кВ 4х120 мм2</v>
          </cell>
          <cell r="B819" t="str">
            <v>17.1.110</v>
          </cell>
          <cell r="C819" t="str">
            <v>км</v>
          </cell>
          <cell r="D819">
            <v>6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A820" t="str">
            <v>Силовой кабель АВВГ 1 кВ 4х150 мм2</v>
          </cell>
          <cell r="B820" t="str">
            <v>17.1.111</v>
          </cell>
          <cell r="C820" t="str">
            <v>км</v>
          </cell>
          <cell r="D820">
            <v>6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A821" t="str">
            <v>Силовой кабель АВВГ 1 кВ 4х185 мм2</v>
          </cell>
          <cell r="B821" t="str">
            <v>17.1.112</v>
          </cell>
          <cell r="C821" t="str">
            <v>км</v>
          </cell>
          <cell r="D821">
            <v>10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A822" t="str">
            <v>Силовой кабель АВВГ 1 кВ 4х240 мм2</v>
          </cell>
          <cell r="B822" t="str">
            <v>17.1.113</v>
          </cell>
          <cell r="C822" t="str">
            <v>км</v>
          </cell>
          <cell r="D822">
            <v>8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A823" t="str">
            <v>Силовой кабель АПвПэГ 6(10) кВ 3х50/35 мм</v>
          </cell>
          <cell r="B823" t="str">
            <v>17.1.114</v>
          </cell>
          <cell r="C823" t="str">
            <v>км</v>
          </cell>
          <cell r="D823">
            <v>2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A824" t="str">
            <v>Силовой кабель АПвПэГ 6(10) кВ 3х70/35 мм</v>
          </cell>
          <cell r="B824" t="str">
            <v>17.1.115</v>
          </cell>
          <cell r="C824" t="str">
            <v>км</v>
          </cell>
          <cell r="D824">
            <v>3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A825" t="str">
            <v>Силовой кабель АПвПэГ 6(10) кВ 3х95/35 мм</v>
          </cell>
          <cell r="B825" t="str">
            <v>17.1.116</v>
          </cell>
          <cell r="C825" t="str">
            <v>км</v>
          </cell>
          <cell r="D825">
            <v>6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A826" t="str">
            <v>Силовой кабель АПвПэГ 6(10) кВ 3х120/35 мм</v>
          </cell>
          <cell r="B826" t="str">
            <v>17.1.117</v>
          </cell>
          <cell r="C826" t="str">
            <v>км</v>
          </cell>
          <cell r="D826">
            <v>6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A827" t="str">
            <v>Силовой кабель АПвПэГ 6(10) кВ 3х150/35 мм</v>
          </cell>
          <cell r="B827" t="str">
            <v>17.1.118</v>
          </cell>
          <cell r="C827" t="str">
            <v>км</v>
          </cell>
          <cell r="D827">
            <v>6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A828" t="str">
            <v>Силовой кабель АПвПэГ 6(10) кВ 3х185/35 мм</v>
          </cell>
          <cell r="B828" t="str">
            <v>17.1.119</v>
          </cell>
          <cell r="C828" t="str">
            <v>км</v>
          </cell>
          <cell r="D828">
            <v>6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A829" t="str">
            <v>Силовой кабель АПвПэГ 6(10) кВ 3х240/35 мм</v>
          </cell>
          <cell r="B829" t="str">
            <v>17.1.120</v>
          </cell>
          <cell r="C829" t="str">
            <v>км</v>
          </cell>
          <cell r="D829">
            <v>8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A830" t="str">
            <v>Концевая муфта КНТП 10-3х(70/120)</v>
          </cell>
          <cell r="B830" t="str">
            <v>17.1.121</v>
          </cell>
          <cell r="C830" t="str">
            <v>шт</v>
          </cell>
          <cell r="D830">
            <v>20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A831" t="str">
            <v>Концевая муфта КВТП 10-3х(70/120)</v>
          </cell>
          <cell r="B831" t="str">
            <v>17.1.122</v>
          </cell>
          <cell r="C831" t="str">
            <v>шт</v>
          </cell>
          <cell r="D831">
            <v>10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A832" t="str">
            <v>Соединительная муфта СТпУ-10 3х(70-120)</v>
          </cell>
          <cell r="B832" t="str">
            <v>17.1.123</v>
          </cell>
          <cell r="C832" t="str">
            <v>шт</v>
          </cell>
          <cell r="D832">
            <v>20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A833" t="str">
            <v>Соединительная муфта 4СТп-1-70/120(Б)</v>
          </cell>
          <cell r="B833" t="str">
            <v>17.1.124</v>
          </cell>
          <cell r="C833" t="str">
            <v>шт</v>
          </cell>
          <cell r="D833">
            <v>20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A834" t="str">
            <v>Соединительная муфта 4СТп-1-25/50(Б)</v>
          </cell>
          <cell r="B834" t="str">
            <v>17.1.125</v>
          </cell>
          <cell r="C834" t="str">
            <v>шт</v>
          </cell>
          <cell r="D834">
            <v>10</v>
          </cell>
          <cell r="E834">
            <v>37</v>
          </cell>
          <cell r="F834">
            <v>0</v>
          </cell>
          <cell r="G834">
            <v>12</v>
          </cell>
          <cell r="H834">
            <v>18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 t="str">
            <v>E020334</v>
          </cell>
        </row>
        <row r="835">
          <cell r="A835" t="str">
            <v>Изолированный провод АПВ-10</v>
          </cell>
          <cell r="B835" t="str">
            <v>17.1.126</v>
          </cell>
          <cell r="C835" t="str">
            <v>км</v>
          </cell>
          <cell r="D835">
            <v>10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A836" t="str">
            <v>Изолированный провод АПВ-16</v>
          </cell>
          <cell r="B836" t="str">
            <v>17.1.127</v>
          </cell>
          <cell r="C836" t="str">
            <v>км</v>
          </cell>
          <cell r="D836">
            <v>10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A837" t="str">
            <v>Изолированный провод АПВ-25</v>
          </cell>
          <cell r="B837" t="str">
            <v>17.1.128</v>
          </cell>
          <cell r="C837" t="str">
            <v>км</v>
          </cell>
          <cell r="D837">
            <v>2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A838" t="str">
            <v>Изолированный провод АПВ 35</v>
          </cell>
          <cell r="B838" t="str">
            <v>17.1.129</v>
          </cell>
          <cell r="C838" t="str">
            <v>км</v>
          </cell>
          <cell r="D838">
            <v>2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A839" t="str">
            <v>Изолированный провод АПВ 50</v>
          </cell>
          <cell r="B839" t="str">
            <v>17.1.130</v>
          </cell>
          <cell r="C839" t="str">
            <v>км</v>
          </cell>
          <cell r="D839">
            <v>1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A840" t="str">
            <v>Провод  СИП-2А 3х16+1х25</v>
          </cell>
          <cell r="B840" t="str">
            <v>17.1.131</v>
          </cell>
          <cell r="C840" t="str">
            <v>км</v>
          </cell>
          <cell r="D840">
            <v>30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A841" t="str">
            <v>Провод СИП-2А 3х25+1х54,6</v>
          </cell>
          <cell r="B841" t="str">
            <v>17.1.132</v>
          </cell>
          <cell r="C841" t="str">
            <v>км</v>
          </cell>
          <cell r="D841">
            <v>100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A842" t="str">
            <v>Провод СИП-2А 3х35+1х54,6</v>
          </cell>
          <cell r="B842" t="str">
            <v>17.1.133</v>
          </cell>
          <cell r="C842" t="str">
            <v>км</v>
          </cell>
          <cell r="D842">
            <v>50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A843" t="str">
            <v>Провод СИП-2А 3х50+1х54,6</v>
          </cell>
          <cell r="B843" t="str">
            <v>17.1.134</v>
          </cell>
          <cell r="C843" t="str">
            <v>км</v>
          </cell>
          <cell r="D843">
            <v>30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A844" t="str">
            <v>Провод СИП-2А 3х70+1х54,6</v>
          </cell>
          <cell r="B844" t="str">
            <v>17.1.135</v>
          </cell>
          <cell r="C844" t="str">
            <v>км</v>
          </cell>
          <cell r="D844">
            <v>15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A845" t="str">
            <v>Провод СИП-4А 2х16</v>
          </cell>
          <cell r="B845" t="str">
            <v>17.1.136</v>
          </cell>
          <cell r="C845" t="str">
            <v>км</v>
          </cell>
          <cell r="D845">
            <v>50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11351.3</v>
          </cell>
          <cell r="K845" t="str">
            <v>մ</v>
          </cell>
          <cell r="L845">
            <v>1000</v>
          </cell>
          <cell r="M845" t="str">
            <v>E030793</v>
          </cell>
        </row>
        <row r="846">
          <cell r="A846" t="str">
            <v>Провод СИП-4А 2х25</v>
          </cell>
          <cell r="B846" t="str">
            <v>17.1.137</v>
          </cell>
          <cell r="C846" t="str">
            <v>км</v>
          </cell>
          <cell r="D846">
            <v>30</v>
          </cell>
          <cell r="E846">
            <v>24.966699999999999</v>
          </cell>
          <cell r="F846">
            <v>0</v>
          </cell>
          <cell r="G846">
            <v>14.901</v>
          </cell>
          <cell r="H846">
            <v>30.823399999999999</v>
          </cell>
          <cell r="I846">
            <v>-5.0333000000000006</v>
          </cell>
          <cell r="J846">
            <v>24966.7</v>
          </cell>
          <cell r="K846" t="str">
            <v>մ</v>
          </cell>
          <cell r="L846">
            <v>1000</v>
          </cell>
          <cell r="M846" t="str">
            <v>E030795</v>
          </cell>
        </row>
        <row r="847">
          <cell r="A847" t="str">
            <v>Неизолированный провод АС-25</v>
          </cell>
          <cell r="B847" t="str">
            <v>17.1.138</v>
          </cell>
          <cell r="C847" t="str">
            <v>кг</v>
          </cell>
          <cell r="D847">
            <v>3009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A848" t="str">
            <v>Неизолированный провод АС-35</v>
          </cell>
          <cell r="B848" t="str">
            <v>17.1.139</v>
          </cell>
          <cell r="C848" t="str">
            <v>кг</v>
          </cell>
          <cell r="D848">
            <v>4440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A849" t="str">
            <v>Неизолированный провод АС-50</v>
          </cell>
          <cell r="B849" t="str">
            <v>17.1.140</v>
          </cell>
          <cell r="C849" t="str">
            <v>кг</v>
          </cell>
          <cell r="D849">
            <v>3900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A850" t="str">
            <v>Арматура СИП</v>
          </cell>
          <cell r="B850">
            <v>0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A851" t="str">
            <v>Металическая лента F 20 (20х0,7х1000)  или аналог</v>
          </cell>
          <cell r="B851" t="str">
            <v>17.1.141</v>
          </cell>
          <cell r="C851" t="str">
            <v>шт</v>
          </cell>
          <cell r="D851">
            <v>5000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A852" t="str">
            <v>Скрепа А 20 для ленты металической</v>
          </cell>
          <cell r="B852" t="str">
            <v>17.1.142</v>
          </cell>
          <cell r="C852" t="str">
            <v>шт</v>
          </cell>
          <cell r="D852">
            <v>5000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A853" t="str">
            <v>Комплект промежуточной подвески ES 1500 или аналог</v>
          </cell>
          <cell r="B853" t="str">
            <v>17.1.143</v>
          </cell>
          <cell r="C853" t="str">
            <v>шт</v>
          </cell>
          <cell r="D853">
            <v>5000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A854" t="str">
            <v>Зажим поддерживающий PS 1500 или аналог</v>
          </cell>
          <cell r="B854" t="str">
            <v>17.1.144</v>
          </cell>
          <cell r="C854" t="str">
            <v>шт</v>
          </cell>
          <cell r="D854">
            <v>1000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A855" t="str">
            <v>Кронштейн анкерный СА 1500 или аналог</v>
          </cell>
          <cell r="B855" t="str">
            <v>17.1.145</v>
          </cell>
          <cell r="C855" t="str">
            <v>шт</v>
          </cell>
          <cell r="D855">
            <v>2000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A856" t="str">
            <v>Стенное крепление с хомутом FZN 60 или аналог</v>
          </cell>
          <cell r="B856" t="str">
            <v>17.1.146</v>
          </cell>
          <cell r="C856" t="str">
            <v>шт</v>
          </cell>
          <cell r="D856">
            <v>1000</v>
          </cell>
          <cell r="E856">
            <v>75</v>
          </cell>
          <cell r="F856">
            <v>0</v>
          </cell>
          <cell r="G856">
            <v>0</v>
          </cell>
          <cell r="H856">
            <v>400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 t="str">
            <v>E242878</v>
          </cell>
        </row>
        <row r="857">
          <cell r="A857" t="str">
            <v>Кронштейн CA 16 или аналог</v>
          </cell>
          <cell r="B857" t="str">
            <v>17.1.147</v>
          </cell>
          <cell r="C857" t="str">
            <v>шт</v>
          </cell>
          <cell r="D857">
            <v>300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A858" t="str">
            <v>Натяжной зажим РА 1500 или аналог (сечение нулевой жилы 54,6мм2 )</v>
          </cell>
          <cell r="B858" t="str">
            <v>17.1.148</v>
          </cell>
          <cell r="C858" t="str">
            <v>шт</v>
          </cell>
          <cell r="D858">
            <v>2000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A859" t="str">
            <v>Натяжной зажим РА 25 или аналог</v>
          </cell>
          <cell r="B859" t="str">
            <v>17.1.149</v>
          </cell>
          <cell r="C859" t="str">
            <v>шт</v>
          </cell>
          <cell r="D859">
            <v>2000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A860" t="str">
            <v>Изолированный герметичный зажим FIDOS 35-150/35-150 или аналог (СИП-СИП)</v>
          </cell>
          <cell r="B860" t="str">
            <v>17.1.150</v>
          </cell>
          <cell r="C860" t="str">
            <v>шт</v>
          </cell>
          <cell r="D860">
            <v>3000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A861" t="str">
            <v>Изолированный герметичный зажим FIDOS 16-25/35-70 или аналог (СИП-СИП)</v>
          </cell>
          <cell r="B861" t="str">
            <v>17.1.151</v>
          </cell>
          <cell r="C861" t="str">
            <v>шт</v>
          </cell>
          <cell r="D861">
            <v>3000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A862" t="str">
            <v>Герметичный изолированный зажим NF 25-150 или аналог (СИП-неиз)</v>
          </cell>
          <cell r="B862" t="str">
            <v>17.1.152</v>
          </cell>
          <cell r="C862" t="str">
            <v>шт</v>
          </cell>
          <cell r="D862">
            <v>3000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A863" t="str">
            <v>Герметичный изолированный зажим NF 2,5-150 или аналог (СИП-неиз)</v>
          </cell>
          <cell r="B863" t="str">
            <v>17.1.153</v>
          </cell>
          <cell r="C863" t="str">
            <v>шт</v>
          </cell>
          <cell r="D863">
            <v>3000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A864" t="str">
            <v>Зажим для ЗП6</v>
          </cell>
          <cell r="B864" t="str">
            <v>17.1.154</v>
          </cell>
          <cell r="C864" t="str">
            <v>шт</v>
          </cell>
          <cell r="D864">
            <v>3000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A865" t="str">
            <v>Зажим плашечный ПА-2-2</v>
          </cell>
          <cell r="B865" t="str">
            <v>17.1.155</v>
          </cell>
          <cell r="C865" t="str">
            <v>шт</v>
          </cell>
          <cell r="D865">
            <v>1000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 t="str">
            <v>E241590</v>
          </cell>
        </row>
        <row r="866">
          <cell r="A866" t="str">
            <v>Зажим плашечный ПС-1-1</v>
          </cell>
          <cell r="B866" t="str">
            <v>17.1.156</v>
          </cell>
          <cell r="C866" t="str">
            <v>шт</v>
          </cell>
          <cell r="D866">
            <v>1000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A867" t="str">
            <v>Кабельный ремешок FKV 180/9 или аналог</v>
          </cell>
          <cell r="B867" t="str">
            <v>17.1.157</v>
          </cell>
          <cell r="C867" t="str">
            <v>шт</v>
          </cell>
          <cell r="D867">
            <v>5000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A868" t="str">
            <v>Изолированные герметичные соединительные гильзы МJPT  16 или аналог</v>
          </cell>
          <cell r="B868" t="str">
            <v>17.1.158</v>
          </cell>
          <cell r="C868" t="str">
            <v>шт</v>
          </cell>
          <cell r="D868">
            <v>700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A869" t="str">
            <v>Изолированные герметичные соединительные гильзы МJPT  25 или аналог</v>
          </cell>
          <cell r="B869" t="str">
            <v>17.1.159</v>
          </cell>
          <cell r="C869" t="str">
            <v>шт</v>
          </cell>
          <cell r="D869">
            <v>300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A870" t="str">
            <v>Изолированные герметичные соединительные гильзы МJPT  35 или аналог</v>
          </cell>
          <cell r="B870" t="str">
            <v>17.1.160</v>
          </cell>
          <cell r="C870" t="str">
            <v>шт</v>
          </cell>
          <cell r="D870">
            <v>700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A871" t="str">
            <v>Изолированные герметичные соединительные гильзы МJPT  54N или аналог</v>
          </cell>
          <cell r="B871" t="str">
            <v>17.1.161</v>
          </cell>
          <cell r="C871" t="str">
            <v>шт</v>
          </cell>
          <cell r="D871">
            <v>1500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A872" t="str">
            <v>Изолированные герметичные соединительные гильзы МJPT  50 или аналог</v>
          </cell>
          <cell r="B872" t="str">
            <v>17.1.162</v>
          </cell>
          <cell r="C872" t="str">
            <v>шт</v>
          </cell>
          <cell r="D872">
            <v>1000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A873" t="str">
            <v>Изолированные герметичные соединительные гильзы МJPT  70 или аналог</v>
          </cell>
          <cell r="B873" t="str">
            <v>17.1.163</v>
          </cell>
          <cell r="C873" t="str">
            <v>шт</v>
          </cell>
          <cell r="D873">
            <v>400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A874" t="str">
            <v>Изолированные герметичные наконечники CPTAU-16 или аналог</v>
          </cell>
          <cell r="B874" t="str">
            <v>17.1.164</v>
          </cell>
          <cell r="C874" t="str">
            <v>шт</v>
          </cell>
          <cell r="D874">
            <v>800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A875" t="str">
            <v>Изолированные герметичные наконечники CPTAU-25 или аналог</v>
          </cell>
          <cell r="B875" t="str">
            <v>17.1.165</v>
          </cell>
          <cell r="C875" t="str">
            <v>шт</v>
          </cell>
          <cell r="D875">
            <v>1000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A876" t="str">
            <v>Изолированные герметичные наконечники CPTAU-35 или аналог</v>
          </cell>
          <cell r="B876" t="str">
            <v>17.1.166</v>
          </cell>
          <cell r="C876" t="str">
            <v>шт</v>
          </cell>
          <cell r="D876">
            <v>300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A877" t="str">
            <v>Изолированные герметичные наконечники CPTAU-50 или аналог</v>
          </cell>
          <cell r="B877" t="str">
            <v>17.1.167</v>
          </cell>
          <cell r="C877" t="str">
            <v>шт</v>
          </cell>
          <cell r="D877">
            <v>400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A878" t="str">
            <v>Изолированные герметичные наконечники CPTAU-54N или аналог</v>
          </cell>
          <cell r="B878" t="str">
            <v>17.1.168</v>
          </cell>
          <cell r="C878" t="str">
            <v>шт</v>
          </cell>
          <cell r="D878">
            <v>400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A879" t="str">
            <v>Изолированные герметичные наконечники CPTAU-70 или аналог</v>
          </cell>
          <cell r="B879" t="str">
            <v>17.1.169</v>
          </cell>
          <cell r="C879" t="str">
            <v>шт</v>
          </cell>
          <cell r="D879">
            <v>400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A880" t="str">
            <v>Герметичные колпачки СЕ или аналог</v>
          </cell>
          <cell r="B880" t="str">
            <v>17.1.170</v>
          </cell>
          <cell r="C880" t="str">
            <v>шт</v>
          </cell>
          <cell r="D880">
            <v>1000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A881" t="str">
            <v>Адаптер для заземления РС-481 или аналог</v>
          </cell>
          <cell r="B881" t="str">
            <v>17.1.171</v>
          </cell>
          <cell r="C881" t="str">
            <v>шт</v>
          </cell>
          <cell r="D881">
            <v>300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A882" t="str">
            <v>Опора деревянная 9 метр</v>
          </cell>
          <cell r="B882" t="str">
            <v>17.1.172</v>
          </cell>
          <cell r="C882" t="str">
            <v>шт</v>
          </cell>
          <cell r="D882">
            <v>340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A883" t="str">
            <v>Опора деревянная 10 метр</v>
          </cell>
          <cell r="B883" t="str">
            <v>17.1.173</v>
          </cell>
          <cell r="C883" t="str">
            <v>шт</v>
          </cell>
          <cell r="D883">
            <v>325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A884" t="str">
            <v>Ж/б опоры СВ-9,5 (ВЛ 10-0,4 кВ)</v>
          </cell>
          <cell r="B884" t="str">
            <v>17.1.174</v>
          </cell>
          <cell r="C884" t="str">
            <v>шт</v>
          </cell>
          <cell r="D884">
            <v>0</v>
          </cell>
          <cell r="E884">
            <v>956</v>
          </cell>
          <cell r="F884">
            <v>5</v>
          </cell>
          <cell r="G884">
            <v>0</v>
          </cell>
          <cell r="H884">
            <v>4307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 t="str">
            <v>E040040 ,E040040A</v>
          </cell>
        </row>
        <row r="885">
          <cell r="A885" t="str">
            <v>Ж/б опоры СВ-10,5 (ВЛ 10-0,4 кВ)</v>
          </cell>
          <cell r="B885" t="str">
            <v>17.1.175</v>
          </cell>
          <cell r="C885" t="str">
            <v>шт</v>
          </cell>
          <cell r="D885">
            <v>0</v>
          </cell>
          <cell r="E885">
            <v>922</v>
          </cell>
          <cell r="F885">
            <v>14</v>
          </cell>
          <cell r="G885">
            <v>0</v>
          </cell>
          <cell r="H885">
            <v>3625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 t="str">
            <v>E040030 ,E040030A</v>
          </cell>
        </row>
        <row r="886">
          <cell r="A886" t="str">
            <v>Труба металическая для опор (9м) 159/4,5</v>
          </cell>
          <cell r="B886" t="str">
            <v>17.1.176</v>
          </cell>
          <cell r="C886" t="str">
            <v>шт</v>
          </cell>
          <cell r="D886">
            <v>460</v>
          </cell>
          <cell r="E886">
            <v>8</v>
          </cell>
          <cell r="F886">
            <v>0</v>
          </cell>
          <cell r="G886">
            <v>0</v>
          </cell>
          <cell r="H886">
            <v>113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 t="str">
            <v>Z714586</v>
          </cell>
        </row>
        <row r="887">
          <cell r="A887" t="str">
            <v>Ж/б пасынки ПТ-3,25 (ВЛ 10-0,4 кВ)</v>
          </cell>
          <cell r="B887" t="str">
            <v>17.1.177</v>
          </cell>
          <cell r="C887" t="str">
            <v>шт</v>
          </cell>
          <cell r="D887">
            <v>0</v>
          </cell>
          <cell r="E887">
            <v>1208</v>
          </cell>
          <cell r="F887">
            <v>0</v>
          </cell>
          <cell r="G887">
            <v>48</v>
          </cell>
          <cell r="H887">
            <v>609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 t="str">
            <v>E041131</v>
          </cell>
        </row>
        <row r="888">
          <cell r="A888" t="str">
            <v>Ж/б пасынки ПТ-4,25 (ВЛ 10-0,4 кВ)</v>
          </cell>
          <cell r="B888" t="str">
            <v>17.1.178</v>
          </cell>
          <cell r="C888" t="str">
            <v>шт</v>
          </cell>
          <cell r="D888">
            <v>0</v>
          </cell>
          <cell r="E888">
            <v>1312</v>
          </cell>
          <cell r="F888">
            <v>5</v>
          </cell>
          <cell r="G888">
            <v>0</v>
          </cell>
          <cell r="H888">
            <v>1121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 t="str">
            <v>E041132 ,E041132A</v>
          </cell>
        </row>
        <row r="889">
          <cell r="A889" t="str">
            <v>Приобретение траверс ТМ-1 с хомутом</v>
          </cell>
          <cell r="B889" t="str">
            <v>17.1.179</v>
          </cell>
          <cell r="C889" t="str">
            <v>шт</v>
          </cell>
          <cell r="D889">
            <v>400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A890" t="str">
            <v>Приобретение траверс ТМ-2  с хомутом</v>
          </cell>
          <cell r="B890" t="str">
            <v>17.1.180</v>
          </cell>
          <cell r="C890" t="str">
            <v>шт</v>
          </cell>
          <cell r="D890">
            <v>360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A891" t="str">
            <v>Приобретение траверс ТМ-3  с хомутом</v>
          </cell>
          <cell r="B891" t="str">
            <v>17.1.181</v>
          </cell>
          <cell r="C891" t="str">
            <v>шт</v>
          </cell>
          <cell r="D891">
            <v>204</v>
          </cell>
          <cell r="E891">
            <v>223</v>
          </cell>
          <cell r="F891">
            <v>0</v>
          </cell>
          <cell r="G891">
            <v>0</v>
          </cell>
          <cell r="H891">
            <v>121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 t="str">
            <v>E040910</v>
          </cell>
        </row>
        <row r="892">
          <cell r="A892" t="str">
            <v>Приобретение траверс ТМ-5  с хомутом</v>
          </cell>
          <cell r="B892" t="str">
            <v>17.1.182</v>
          </cell>
          <cell r="C892" t="str">
            <v>шт</v>
          </cell>
          <cell r="D892">
            <v>120</v>
          </cell>
          <cell r="E892">
            <v>11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 t="str">
            <v>E040920</v>
          </cell>
        </row>
        <row r="893">
          <cell r="A893" t="str">
            <v>Приобретение траверс ТМ-6  с хомутом</v>
          </cell>
          <cell r="B893" t="str">
            <v>17.1.183</v>
          </cell>
          <cell r="C893" t="str">
            <v>шт</v>
          </cell>
          <cell r="D893">
            <v>110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A894" t="str">
            <v>Приобретение траверс ТН-1 с хомутом</v>
          </cell>
          <cell r="B894" t="str">
            <v>17.1.184</v>
          </cell>
          <cell r="C894" t="str">
            <v>шт</v>
          </cell>
          <cell r="D894">
            <v>470</v>
          </cell>
          <cell r="E894">
            <v>81</v>
          </cell>
          <cell r="F894">
            <v>0</v>
          </cell>
          <cell r="G894">
            <v>0</v>
          </cell>
          <cell r="H894">
            <v>1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 t="str">
            <v>E040950</v>
          </cell>
        </row>
        <row r="895">
          <cell r="A895" t="str">
            <v>Приобретение траверс ТН-2 с хомутом</v>
          </cell>
          <cell r="B895" t="str">
            <v>17.1.185</v>
          </cell>
          <cell r="C895" t="str">
            <v>шт</v>
          </cell>
          <cell r="D895">
            <v>1000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A896" t="str">
            <v>Приобретение траверс ТН-3 с хомутом</v>
          </cell>
          <cell r="B896" t="str">
            <v>17.1.186</v>
          </cell>
          <cell r="C896" t="str">
            <v>шт</v>
          </cell>
          <cell r="D896">
            <v>80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 t="str">
            <v>Նոր</v>
          </cell>
        </row>
        <row r="897">
          <cell r="A897" t="str">
            <v>Приобретение траверс ТН-4 с хомутом</v>
          </cell>
          <cell r="B897" t="str">
            <v>17.1.187</v>
          </cell>
          <cell r="C897" t="str">
            <v>шт</v>
          </cell>
          <cell r="D897">
            <v>20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A898" t="str">
            <v xml:space="preserve">Хомут Х1 </v>
          </cell>
          <cell r="B898" t="str">
            <v>17.1.188</v>
          </cell>
          <cell r="C898" t="str">
            <v>шт</v>
          </cell>
          <cell r="D898">
            <v>120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 t="str">
            <v>Նոր</v>
          </cell>
        </row>
        <row r="899">
          <cell r="A899" t="str">
            <v>Хомут Х2</v>
          </cell>
          <cell r="B899" t="str">
            <v>17.1.189</v>
          </cell>
          <cell r="C899" t="str">
            <v>шт</v>
          </cell>
          <cell r="D899">
            <v>115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 t="str">
            <v>Նոր</v>
          </cell>
        </row>
        <row r="900">
          <cell r="A900" t="str">
            <v>Хомут Х7</v>
          </cell>
          <cell r="B900" t="str">
            <v>17.1.190</v>
          </cell>
          <cell r="C900" t="str">
            <v>шт</v>
          </cell>
          <cell r="D900">
            <v>120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 t="str">
            <v>Նոր</v>
          </cell>
        </row>
        <row r="901">
          <cell r="A901" t="str">
            <v>Хомут Х8</v>
          </cell>
          <cell r="B901" t="str">
            <v>17.1.191</v>
          </cell>
          <cell r="C901" t="str">
            <v>шт</v>
          </cell>
          <cell r="D901">
            <v>110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 t="str">
            <v>Նոր</v>
          </cell>
        </row>
        <row r="902">
          <cell r="A902" t="str">
            <v>Хомут Х10</v>
          </cell>
          <cell r="B902" t="str">
            <v>17.1.192</v>
          </cell>
          <cell r="C902" t="str">
            <v>шт</v>
          </cell>
          <cell r="D902">
            <v>540</v>
          </cell>
          <cell r="E902">
            <v>4</v>
          </cell>
          <cell r="F902">
            <v>0</v>
          </cell>
          <cell r="G902">
            <v>0</v>
          </cell>
          <cell r="H902">
            <v>71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 t="str">
            <v>E040021</v>
          </cell>
        </row>
        <row r="903">
          <cell r="A903" t="str">
            <v>Хомут Х11</v>
          </cell>
          <cell r="B903" t="str">
            <v>17.1.193</v>
          </cell>
          <cell r="C903" t="str">
            <v>шт</v>
          </cell>
          <cell r="D903">
            <v>10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 t="str">
            <v>Նոր</v>
          </cell>
        </row>
        <row r="904">
          <cell r="A904" t="str">
            <v>Хомут Х12</v>
          </cell>
          <cell r="B904" t="str">
            <v>17.1.194</v>
          </cell>
          <cell r="C904" t="str">
            <v>шт</v>
          </cell>
          <cell r="D904">
            <v>340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 t="str">
            <v>E040022</v>
          </cell>
        </row>
        <row r="905">
          <cell r="A905" t="str">
            <v>Хомут Х19</v>
          </cell>
          <cell r="B905" t="str">
            <v>17.1.195</v>
          </cell>
          <cell r="C905" t="str">
            <v>шт</v>
          </cell>
          <cell r="D905">
            <v>192</v>
          </cell>
          <cell r="E905">
            <v>6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 t="str">
            <v>E040023</v>
          </cell>
        </row>
        <row r="906">
          <cell r="A906" t="str">
            <v>Изолятор ПС-70E</v>
          </cell>
          <cell r="B906" t="str">
            <v>17.1.196</v>
          </cell>
          <cell r="C906" t="str">
            <v>шт</v>
          </cell>
          <cell r="D906">
            <v>350</v>
          </cell>
          <cell r="E906">
            <v>5150</v>
          </cell>
          <cell r="F906">
            <v>0</v>
          </cell>
          <cell r="G906">
            <v>1569</v>
          </cell>
          <cell r="H906">
            <v>4215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 t="str">
            <v>E191891</v>
          </cell>
        </row>
        <row r="907">
          <cell r="A907" t="str">
            <v>Изолятор ШС-10-А</v>
          </cell>
          <cell r="B907" t="str">
            <v>17.1.197</v>
          </cell>
          <cell r="C907" t="str">
            <v>шт</v>
          </cell>
          <cell r="D907">
            <v>890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 t="str">
            <v>E191670,E191680,E191700</v>
          </cell>
        </row>
        <row r="908">
          <cell r="A908" t="str">
            <v>Изолятор ШС-10-Г</v>
          </cell>
          <cell r="B908" t="str">
            <v>17.1.198</v>
          </cell>
          <cell r="C908" t="str">
            <v>шт</v>
          </cell>
          <cell r="D908">
            <v>890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 t="str">
            <v>E191670,E191680,E191700</v>
          </cell>
        </row>
        <row r="909">
          <cell r="A909" t="str">
            <v>Изолятор НС-18</v>
          </cell>
          <cell r="B909" t="str">
            <v>17.1.199</v>
          </cell>
          <cell r="C909" t="str">
            <v>шт</v>
          </cell>
          <cell r="D909">
            <v>800</v>
          </cell>
          <cell r="E909">
            <v>79</v>
          </cell>
          <cell r="F909">
            <v>0</v>
          </cell>
          <cell r="G909">
            <v>0</v>
          </cell>
          <cell r="H909">
            <v>889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 t="str">
            <v>E192031</v>
          </cell>
        </row>
        <row r="910">
          <cell r="A910" t="str">
            <v>Изолятор ТФ-20</v>
          </cell>
          <cell r="B910" t="str">
            <v>17.1.200</v>
          </cell>
          <cell r="C910" t="str">
            <v>шт</v>
          </cell>
          <cell r="D910">
            <v>3000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A911" t="str">
            <v>Крюк КН-22</v>
          </cell>
          <cell r="B911" t="str">
            <v>17.1.201</v>
          </cell>
          <cell r="C911" t="str">
            <v>шт</v>
          </cell>
          <cell r="D911">
            <v>86</v>
          </cell>
          <cell r="E911">
            <v>5867</v>
          </cell>
          <cell r="F911">
            <v>39</v>
          </cell>
          <cell r="G911">
            <v>1666</v>
          </cell>
          <cell r="H911">
            <v>1286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 t="str">
            <v>E242540 , E242540A</v>
          </cell>
        </row>
        <row r="912">
          <cell r="A912" t="str">
            <v>Крюк КН-16</v>
          </cell>
          <cell r="B912" t="str">
            <v>17.1.202</v>
          </cell>
          <cell r="C912" t="str">
            <v>шт</v>
          </cell>
          <cell r="D912">
            <v>110</v>
          </cell>
          <cell r="E912">
            <v>478</v>
          </cell>
          <cell r="F912">
            <v>0</v>
          </cell>
          <cell r="G912">
            <v>450</v>
          </cell>
          <cell r="H912">
            <v>22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 t="str">
            <v>E242561</v>
          </cell>
        </row>
        <row r="913">
          <cell r="A913" t="str">
            <v>Крюк КН-18</v>
          </cell>
          <cell r="B913" t="str">
            <v>17.1.203</v>
          </cell>
          <cell r="C913" t="str">
            <v>шт</v>
          </cell>
          <cell r="D913">
            <v>1000</v>
          </cell>
          <cell r="E913">
            <v>3837</v>
          </cell>
          <cell r="F913">
            <v>0</v>
          </cell>
          <cell r="G913">
            <v>897</v>
          </cell>
          <cell r="H913">
            <v>2409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 t="str">
            <v>E242531</v>
          </cell>
        </row>
        <row r="914">
          <cell r="A914" t="str">
            <v>Колпачок К-5</v>
          </cell>
          <cell r="B914" t="str">
            <v>17.1.204</v>
          </cell>
          <cell r="C914" t="str">
            <v>шт</v>
          </cell>
          <cell r="D914">
            <v>5000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A915" t="str">
            <v>Колпачок К-6</v>
          </cell>
          <cell r="B915" t="str">
            <v>17.1.205</v>
          </cell>
          <cell r="C915" t="str">
            <v>шт</v>
          </cell>
          <cell r="D915">
            <v>700</v>
          </cell>
          <cell r="E915">
            <v>2897</v>
          </cell>
          <cell r="F915">
            <v>0</v>
          </cell>
          <cell r="G915">
            <v>0</v>
          </cell>
          <cell r="H915">
            <v>549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 t="str">
            <v>E380030</v>
          </cell>
        </row>
        <row r="916">
          <cell r="A916" t="str">
            <v>Колпачок К-7</v>
          </cell>
          <cell r="B916" t="str">
            <v>17.1.206</v>
          </cell>
          <cell r="C916" t="str">
            <v>шт</v>
          </cell>
          <cell r="D916">
            <v>180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A917" t="str">
            <v>Колпачок К-9</v>
          </cell>
          <cell r="B917" t="str">
            <v>17.1.207</v>
          </cell>
          <cell r="C917" t="str">
            <v>шт</v>
          </cell>
          <cell r="D917">
            <v>300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 t="str">
            <v>Նոր</v>
          </cell>
        </row>
        <row r="918">
          <cell r="A918" t="str">
            <v>Линейная арматура</v>
          </cell>
          <cell r="B918">
            <v>0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A919" t="str">
            <v>Зажим натяжной НКК-1-1Б</v>
          </cell>
          <cell r="B919" t="str">
            <v>17.1.208</v>
          </cell>
          <cell r="C919" t="str">
            <v>шт</v>
          </cell>
          <cell r="D919">
            <v>300</v>
          </cell>
          <cell r="E919">
            <v>1216</v>
          </cell>
          <cell r="F919">
            <v>0</v>
          </cell>
          <cell r="G919">
            <v>101</v>
          </cell>
          <cell r="H919">
            <v>509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 t="str">
            <v>E241880</v>
          </cell>
        </row>
        <row r="920">
          <cell r="A920" t="str">
            <v>Скоба СК-7-1A</v>
          </cell>
          <cell r="B920" t="str">
            <v>17.1.209</v>
          </cell>
          <cell r="C920" t="str">
            <v>шт</v>
          </cell>
          <cell r="D920">
            <v>300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A921" t="str">
            <v>Серьга СРС-7-16</v>
          </cell>
          <cell r="B921" t="str">
            <v>17.1.210</v>
          </cell>
          <cell r="C921" t="str">
            <v>шт</v>
          </cell>
          <cell r="D921">
            <v>300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A922" t="str">
            <v>Оголовье ОГ-1</v>
          </cell>
          <cell r="B922" t="str">
            <v>17.1.211</v>
          </cell>
          <cell r="C922" t="str">
            <v>шт</v>
          </cell>
          <cell r="D922">
            <v>50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 t="str">
            <v>Նոր</v>
          </cell>
        </row>
        <row r="923">
          <cell r="A923" t="str">
            <v>Оголовье ОГ-2</v>
          </cell>
          <cell r="B923" t="str">
            <v>17.1.212</v>
          </cell>
          <cell r="C923" t="str">
            <v>шт</v>
          </cell>
          <cell r="D923">
            <v>50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 t="str">
            <v>Նոր</v>
          </cell>
        </row>
        <row r="924">
          <cell r="A924" t="str">
            <v>Оголовье ОГ-5</v>
          </cell>
          <cell r="B924" t="str">
            <v>17.1.213</v>
          </cell>
          <cell r="C924" t="str">
            <v>шт</v>
          </cell>
          <cell r="D924">
            <v>50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 t="str">
            <v>Նոր</v>
          </cell>
        </row>
        <row r="925">
          <cell r="A925" t="str">
            <v>Ушко У-1-7-16</v>
          </cell>
          <cell r="B925" t="str">
            <v>17.1.214</v>
          </cell>
          <cell r="C925" t="str">
            <v>шт</v>
          </cell>
          <cell r="D925">
            <v>300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A926" t="str">
            <v>Звено промежуточное ПРТ-7/12-2</v>
          </cell>
          <cell r="B926" t="str">
            <v>17.1.215</v>
          </cell>
          <cell r="C926" t="str">
            <v>шт</v>
          </cell>
          <cell r="D926">
            <v>300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A927" t="str">
            <v>Сталь полосовая 4х25</v>
          </cell>
          <cell r="B927" t="str">
            <v>17.1.216</v>
          </cell>
          <cell r="C927" t="str">
            <v>м</v>
          </cell>
          <cell r="D927">
            <v>1740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 t="str">
            <v>E460018</v>
          </cell>
        </row>
        <row r="928">
          <cell r="A928" t="str">
            <v>Сталь полосовая 4х35</v>
          </cell>
          <cell r="B928" t="str">
            <v>17.1.217</v>
          </cell>
          <cell r="C928" t="str">
            <v>м</v>
          </cell>
          <cell r="D928">
            <v>740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 t="str">
            <v>E460020</v>
          </cell>
        </row>
        <row r="929">
          <cell r="A929" t="str">
            <v>Сталь полосовая 4х40</v>
          </cell>
          <cell r="B929" t="str">
            <v>17.1.218</v>
          </cell>
          <cell r="C929" t="str">
            <v>м</v>
          </cell>
          <cell r="D929">
            <v>2280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A930" t="str">
            <v>Сталь полосовая 5х50</v>
          </cell>
          <cell r="B930" t="str">
            <v>17.1.219</v>
          </cell>
          <cell r="C930" t="str">
            <v>м</v>
          </cell>
          <cell r="D930">
            <v>1850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 t="str">
            <v>E460023</v>
          </cell>
        </row>
        <row r="931">
          <cell r="A931" t="str">
            <v>Сталь угловая 50х50х5</v>
          </cell>
          <cell r="B931" t="str">
            <v>17.1.220</v>
          </cell>
          <cell r="C931" t="str">
            <v>кг</v>
          </cell>
          <cell r="D931">
            <v>18850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A932" t="str">
            <v>Катанка Ф6</v>
          </cell>
          <cell r="B932" t="str">
            <v>17.1.221</v>
          </cell>
          <cell r="C932" t="str">
            <v>кг</v>
          </cell>
          <cell r="D932">
            <v>5000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A933" t="str">
            <v>Катанка Ф8</v>
          </cell>
          <cell r="B933" t="str">
            <v>17.1.222</v>
          </cell>
          <cell r="C933" t="str">
            <v>кг</v>
          </cell>
          <cell r="D933">
            <v>3000</v>
          </cell>
          <cell r="E933">
            <v>6872</v>
          </cell>
          <cell r="F933">
            <v>0</v>
          </cell>
          <cell r="G933">
            <v>5000</v>
          </cell>
          <cell r="H933">
            <v>13574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 t="str">
            <v>Z714162</v>
          </cell>
        </row>
        <row r="934">
          <cell r="A934" t="str">
            <v>Катанка Ф10</v>
          </cell>
          <cell r="B934" t="str">
            <v>17.1.223</v>
          </cell>
          <cell r="C934" t="str">
            <v>кг</v>
          </cell>
          <cell r="D934">
            <v>600</v>
          </cell>
          <cell r="E934">
            <v>286</v>
          </cell>
          <cell r="F934">
            <v>0</v>
          </cell>
          <cell r="G934">
            <v>0</v>
          </cell>
          <cell r="H934">
            <v>4674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 t="str">
            <v>Z713891</v>
          </cell>
        </row>
        <row r="935">
          <cell r="A935" t="str">
            <v>Лента сигнальная  ЛСЭ 150 "Осторожно кабель"</v>
          </cell>
          <cell r="B935" t="str">
            <v>17.1.224</v>
          </cell>
          <cell r="C935" t="str">
            <v>м</v>
          </cell>
          <cell r="D935">
            <v>4000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 t="str">
            <v>Նոր</v>
          </cell>
        </row>
        <row r="936">
          <cell r="A936" t="str">
            <v>Труба гофрированная ПВХ Ф 50 мм</v>
          </cell>
          <cell r="B936" t="str">
            <v>17.1.225</v>
          </cell>
          <cell r="C936" t="str">
            <v>м</v>
          </cell>
          <cell r="D936">
            <v>2000</v>
          </cell>
          <cell r="E936">
            <v>1088</v>
          </cell>
          <cell r="F936">
            <v>0</v>
          </cell>
          <cell r="G936">
            <v>531</v>
          </cell>
          <cell r="H936">
            <v>2831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 t="str">
            <v>Z714355</v>
          </cell>
        </row>
        <row r="937">
          <cell r="A937" t="str">
            <v>Ящики  для счетчиков 3-ф, одноместные пласм.</v>
          </cell>
          <cell r="B937" t="str">
            <v>17.1.226</v>
          </cell>
          <cell r="C937" t="str">
            <v>шт</v>
          </cell>
          <cell r="D937">
            <v>1438</v>
          </cell>
          <cell r="E937">
            <v>1789</v>
          </cell>
          <cell r="F937">
            <v>0</v>
          </cell>
          <cell r="G937">
            <v>1135</v>
          </cell>
          <cell r="H937">
            <v>1230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 t="str">
            <v>T61411130</v>
          </cell>
        </row>
        <row r="938">
          <cell r="A938" t="str">
            <v>Ящики  для счетчиков 1-ф, одноместные пласм.</v>
          </cell>
          <cell r="B938" t="str">
            <v>17.1.227</v>
          </cell>
          <cell r="C938" t="str">
            <v>шт</v>
          </cell>
          <cell r="D938">
            <v>4108</v>
          </cell>
          <cell r="E938">
            <v>1739</v>
          </cell>
          <cell r="F938">
            <v>0</v>
          </cell>
          <cell r="G938">
            <v>0</v>
          </cell>
          <cell r="H938">
            <v>2699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 t="str">
            <v>T61410101</v>
          </cell>
        </row>
        <row r="939">
          <cell r="A939" t="str">
            <v>Ящики  для счетчиков 1-ф, двухместные пласм.</v>
          </cell>
          <cell r="B939" t="str">
            <v>17.1.228</v>
          </cell>
          <cell r="C939" t="str">
            <v>шт</v>
          </cell>
          <cell r="D939">
            <v>190</v>
          </cell>
          <cell r="E939">
            <v>469</v>
          </cell>
          <cell r="F939">
            <v>0</v>
          </cell>
          <cell r="G939">
            <v>0</v>
          </cell>
          <cell r="H939">
            <v>1331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 t="str">
            <v>T61410201</v>
          </cell>
        </row>
        <row r="940">
          <cell r="A940" t="str">
            <v>Приобретение счетчиков для новых потребителей 1-ф</v>
          </cell>
          <cell r="B940" t="str">
            <v>17.1.229</v>
          </cell>
          <cell r="C940" t="str">
            <v>шт</v>
          </cell>
          <cell r="D940">
            <v>5478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A941" t="str">
            <v>Приобретение счетчиков для новых потребителей 3-ф</v>
          </cell>
          <cell r="B941" t="str">
            <v>17.1.230</v>
          </cell>
          <cell r="C941" t="str">
            <v>шт</v>
          </cell>
          <cell r="D941">
            <v>1860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A942" t="str">
            <v>Трансформатор тока 50/5</v>
          </cell>
          <cell r="B942" t="str">
            <v>17.1.231</v>
          </cell>
          <cell r="C942" t="str">
            <v>шт</v>
          </cell>
          <cell r="D942">
            <v>22</v>
          </cell>
          <cell r="E942">
            <v>173</v>
          </cell>
          <cell r="F942">
            <v>0</v>
          </cell>
          <cell r="G942">
            <v>22</v>
          </cell>
          <cell r="H942">
            <v>75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 t="str">
            <v>E130790</v>
          </cell>
        </row>
        <row r="943">
          <cell r="A943" t="str">
            <v>Трансформатор тока 100/5</v>
          </cell>
          <cell r="B943" t="str">
            <v>17.1.232</v>
          </cell>
          <cell r="C943" t="str">
            <v>шт</v>
          </cell>
          <cell r="D943">
            <v>21</v>
          </cell>
          <cell r="E943">
            <v>394</v>
          </cell>
          <cell r="F943">
            <v>3</v>
          </cell>
          <cell r="G943">
            <v>39</v>
          </cell>
          <cell r="H943">
            <v>536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 t="str">
            <v>E130810 , E130810A</v>
          </cell>
        </row>
        <row r="944">
          <cell r="A944" t="str">
            <v>Трансформатор тока 200/5</v>
          </cell>
          <cell r="B944" t="str">
            <v>17.1.233</v>
          </cell>
          <cell r="C944" t="str">
            <v>шт</v>
          </cell>
          <cell r="D944">
            <v>12</v>
          </cell>
          <cell r="E944">
            <v>99</v>
          </cell>
          <cell r="F944">
            <v>0</v>
          </cell>
          <cell r="G944">
            <v>0</v>
          </cell>
          <cell r="H944">
            <v>863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 t="str">
            <v>E130830</v>
          </cell>
        </row>
        <row r="945">
          <cell r="A945" t="str">
            <v>Трансформатор тока 600/5</v>
          </cell>
          <cell r="B945" t="str">
            <v>17.1.234</v>
          </cell>
          <cell r="C945" t="str">
            <v>шт</v>
          </cell>
          <cell r="D945">
            <v>9</v>
          </cell>
          <cell r="E945">
            <v>97</v>
          </cell>
          <cell r="F945">
            <v>0</v>
          </cell>
          <cell r="G945">
            <v>0</v>
          </cell>
          <cell r="H945">
            <v>320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 t="str">
            <v>E130860</v>
          </cell>
        </row>
        <row r="946">
          <cell r="A946" t="str">
            <v>Инструменты СИП</v>
          </cell>
          <cell r="B946">
            <v>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A947" t="str">
            <v>Гидравлический пресс НТ 50 / FRHP - 300</v>
          </cell>
          <cell r="B947" t="str">
            <v>17.1.235</v>
          </cell>
          <cell r="C947" t="str">
            <v>шт</v>
          </cell>
          <cell r="D947">
            <v>10</v>
          </cell>
          <cell r="E947">
            <v>1</v>
          </cell>
          <cell r="F947">
            <v>0</v>
          </cell>
          <cell r="G947">
            <v>0</v>
          </cell>
          <cell r="H947">
            <v>1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 t="str">
            <v>T47130611</v>
          </cell>
        </row>
        <row r="948">
          <cell r="A948" t="str">
            <v>Е 140/173 (для НТ 50) матрица</v>
          </cell>
          <cell r="B948" t="str">
            <v>17.1.236</v>
          </cell>
          <cell r="C948" t="str">
            <v>шт</v>
          </cell>
          <cell r="D948">
            <v>10</v>
          </cell>
          <cell r="E948">
            <v>9</v>
          </cell>
          <cell r="F948">
            <v>0</v>
          </cell>
          <cell r="G948">
            <v>1</v>
          </cell>
          <cell r="H948">
            <v>1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 t="str">
            <v>E242984</v>
          </cell>
        </row>
        <row r="949">
          <cell r="A949" t="str">
            <v>Е 215 (для НТ 50) матрица</v>
          </cell>
          <cell r="B949" t="str">
            <v>17.1.237</v>
          </cell>
          <cell r="C949" t="str">
            <v>шт</v>
          </cell>
          <cell r="D949">
            <v>10</v>
          </cell>
          <cell r="E949">
            <v>4</v>
          </cell>
          <cell r="F949">
            <v>0</v>
          </cell>
          <cell r="G949">
            <v>3</v>
          </cell>
          <cell r="H949">
            <v>2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 t="str">
            <v>E242986</v>
          </cell>
        </row>
        <row r="950">
          <cell r="A950" t="str">
            <v>Е 22/140 (для R 22) матрица</v>
          </cell>
          <cell r="B950" t="str">
            <v>17.1.238</v>
          </cell>
          <cell r="C950" t="str">
            <v>шт</v>
          </cell>
          <cell r="D950">
            <v>10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 t="str">
            <v>E242987</v>
          </cell>
        </row>
        <row r="951">
          <cell r="A951" t="str">
            <v>CL 10 click Изолированный торцевой ключ с храповым механизмом</v>
          </cell>
          <cell r="B951" t="str">
            <v>17.1.239</v>
          </cell>
          <cell r="C951" t="str">
            <v>шт</v>
          </cell>
          <cell r="D951">
            <v>10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 t="str">
            <v>E242963</v>
          </cell>
        </row>
        <row r="952">
          <cell r="A952" t="str">
            <v>CL 13 click Изолированный торцевой ключ с храповым механизмом</v>
          </cell>
          <cell r="B952" t="str">
            <v>17.1.240</v>
          </cell>
          <cell r="C952" t="str">
            <v>шт</v>
          </cell>
          <cell r="D952">
            <v>10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 t="str">
            <v>E242963</v>
          </cell>
        </row>
        <row r="953">
          <cell r="A953" t="str">
            <v>Е 894 Разделитель фаз</v>
          </cell>
          <cell r="B953" t="str">
            <v>17.1.241</v>
          </cell>
          <cell r="C953" t="str">
            <v>шт</v>
          </cell>
          <cell r="D953">
            <v>24</v>
          </cell>
          <cell r="E953">
            <v>7</v>
          </cell>
          <cell r="F953">
            <v>0</v>
          </cell>
          <cell r="G953">
            <v>2</v>
          </cell>
          <cell r="H953">
            <v>3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 t="str">
            <v>E242956</v>
          </cell>
        </row>
        <row r="954">
          <cell r="A954" t="str">
            <v>С 32 Ножницы для резки СИП</v>
          </cell>
          <cell r="B954" t="str">
            <v>17.1.242</v>
          </cell>
          <cell r="C954" t="str">
            <v>шт</v>
          </cell>
          <cell r="D954">
            <v>24</v>
          </cell>
          <cell r="E954">
            <v>6</v>
          </cell>
          <cell r="F954">
            <v>0</v>
          </cell>
          <cell r="G954">
            <v>3</v>
          </cell>
          <cell r="H954">
            <v>2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 t="str">
            <v>E242965</v>
          </cell>
        </row>
        <row r="955">
          <cell r="A955" t="str">
            <v>CIS Ножницы для резки и натяжения стальной ленты</v>
          </cell>
          <cell r="B955" t="str">
            <v>17.1.243</v>
          </cell>
          <cell r="C955" t="str">
            <v>шт</v>
          </cell>
          <cell r="D955">
            <v>24</v>
          </cell>
          <cell r="E955">
            <v>2</v>
          </cell>
          <cell r="F955">
            <v>0</v>
          </cell>
          <cell r="G955">
            <v>0</v>
          </cell>
          <cell r="H955">
            <v>3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 t="str">
            <v>E242953</v>
          </cell>
        </row>
        <row r="956">
          <cell r="A956" t="str">
            <v>Е-В Вертлюг</v>
          </cell>
          <cell r="B956" t="str">
            <v>17.1.244</v>
          </cell>
          <cell r="C956" t="str">
            <v>шт</v>
          </cell>
          <cell r="D956">
            <v>9</v>
          </cell>
          <cell r="E956">
            <v>3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 t="str">
            <v>E242923</v>
          </cell>
        </row>
        <row r="957">
          <cell r="A957" t="str">
            <v>RIL 9 Инструмент для затяжки ремешков</v>
          </cell>
          <cell r="B957" t="str">
            <v>17.1.245</v>
          </cell>
          <cell r="C957" t="str">
            <v>шт</v>
          </cell>
          <cell r="D957">
            <v>24</v>
          </cell>
          <cell r="E957">
            <v>8</v>
          </cell>
          <cell r="F957">
            <v>0</v>
          </cell>
          <cell r="G957">
            <v>0</v>
          </cell>
          <cell r="H957">
            <v>5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 t="str">
            <v>E242954</v>
          </cell>
        </row>
        <row r="958">
          <cell r="A958" t="str">
            <v>M 6D Устройство для закорачивания</v>
          </cell>
          <cell r="B958" t="str">
            <v>17.1.246</v>
          </cell>
          <cell r="C958" t="str">
            <v>шт</v>
          </cell>
          <cell r="D958">
            <v>11</v>
          </cell>
          <cell r="E958">
            <v>3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 t="str">
            <v>T47130617</v>
          </cell>
        </row>
        <row r="959">
          <cell r="A959" t="str">
            <v>MаТ Устройство заземления</v>
          </cell>
          <cell r="B959" t="str">
            <v>17.1.247</v>
          </cell>
          <cell r="C959" t="str">
            <v>шт</v>
          </cell>
          <cell r="D959">
            <v>16</v>
          </cell>
          <cell r="E959">
            <v>7</v>
          </cell>
          <cell r="F959">
            <v>0</v>
          </cell>
          <cell r="G959">
            <v>5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 t="str">
            <v>T47130618</v>
          </cell>
        </row>
        <row r="960">
          <cell r="A960" t="str">
            <v>CN 17.35 Чулок для жгута СИП</v>
          </cell>
          <cell r="B960" t="str">
            <v>17.1.248</v>
          </cell>
          <cell r="C960" t="str">
            <v>шт</v>
          </cell>
          <cell r="D960">
            <v>16</v>
          </cell>
          <cell r="E960">
            <v>1</v>
          </cell>
          <cell r="F960">
            <v>0</v>
          </cell>
          <cell r="G960">
            <v>0</v>
          </cell>
          <cell r="H960">
            <v>1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 t="str">
            <v>T47130619</v>
          </cell>
        </row>
        <row r="961">
          <cell r="A961" t="str">
            <v>CN 17.70 Чулок для жгута СИП</v>
          </cell>
          <cell r="B961" t="str">
            <v>17.1.249</v>
          </cell>
          <cell r="C961" t="str">
            <v>шт</v>
          </cell>
          <cell r="D961">
            <v>16</v>
          </cell>
          <cell r="E961">
            <v>0</v>
          </cell>
          <cell r="F961">
            <v>0</v>
          </cell>
          <cell r="G961">
            <v>0</v>
          </cell>
          <cell r="H961">
            <v>3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 t="str">
            <v>T47130621</v>
          </cell>
        </row>
        <row r="962">
          <cell r="A962" t="str">
            <v>Ролик раскаточный одинарный</v>
          </cell>
          <cell r="B962" t="str">
            <v>17.1.250</v>
          </cell>
          <cell r="C962" t="str">
            <v>шт</v>
          </cell>
          <cell r="D962">
            <v>38</v>
          </cell>
          <cell r="E962">
            <v>164</v>
          </cell>
          <cell r="F962">
            <v>0</v>
          </cell>
          <cell r="G962">
            <v>80</v>
          </cell>
          <cell r="H962">
            <v>54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 t="str">
            <v>E242941</v>
          </cell>
        </row>
        <row r="963">
          <cell r="A963" t="str">
            <v>Ролик раскаточный двойной угловой</v>
          </cell>
          <cell r="B963" t="str">
            <v>17.1.251</v>
          </cell>
          <cell r="C963" t="str">
            <v>шт</v>
          </cell>
          <cell r="D963">
            <v>26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 t="str">
            <v>T47130615</v>
          </cell>
        </row>
        <row r="964">
          <cell r="A964" t="str">
            <v>SCT 50.70 Натяжное устройство для несущей нейтрали</v>
          </cell>
          <cell r="B964" t="str">
            <v>17.1.252</v>
          </cell>
          <cell r="C964" t="str">
            <v>шт</v>
          </cell>
          <cell r="D964">
            <v>16</v>
          </cell>
          <cell r="E964">
            <v>3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 t="str">
            <v>E242944</v>
          </cell>
        </row>
        <row r="965">
          <cell r="A965" t="str">
            <v xml:space="preserve">РТ 1000 Ручная лебедка </v>
          </cell>
          <cell r="B965" t="str">
            <v>17.1.253</v>
          </cell>
          <cell r="C965" t="str">
            <v>шт</v>
          </cell>
          <cell r="D965">
            <v>15</v>
          </cell>
          <cell r="E965">
            <v>2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 t="str">
            <v>T47130614</v>
          </cell>
        </row>
        <row r="966">
          <cell r="A966" t="str">
            <v>JOK.828 Инструмент для снятия изоляции</v>
          </cell>
          <cell r="B966" t="str">
            <v>17.1.254</v>
          </cell>
          <cell r="C966" t="str">
            <v>шт</v>
          </cell>
          <cell r="D966">
            <v>22</v>
          </cell>
          <cell r="E966">
            <v>9</v>
          </cell>
          <cell r="F966">
            <v>0</v>
          </cell>
          <cell r="G966">
            <v>0</v>
          </cell>
          <cell r="H966">
            <v>7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 t="str">
            <v>T47130612</v>
          </cell>
        </row>
        <row r="967">
          <cell r="A967" t="str">
            <v>Динамометр ЭДР-20</v>
          </cell>
          <cell r="B967" t="str">
            <v>17.1.255</v>
          </cell>
          <cell r="C967" t="str">
            <v>шт</v>
          </cell>
          <cell r="D967">
            <v>6</v>
          </cell>
          <cell r="E967">
            <v>0</v>
          </cell>
          <cell r="F967">
            <v>0</v>
          </cell>
          <cell r="G967">
            <v>0</v>
          </cell>
          <cell r="H967">
            <v>1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 t="str">
            <v>Z825891</v>
          </cell>
        </row>
        <row r="968">
          <cell r="A968" t="str">
            <v>Счетчики 1ф с RS-485 и реле</v>
          </cell>
          <cell r="B968" t="str">
            <v>17.1.256</v>
          </cell>
          <cell r="C968" t="str">
            <v>шт</v>
          </cell>
          <cell r="D968">
            <v>1500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 t="str">
            <v>Նոր</v>
          </cell>
        </row>
        <row r="969">
          <cell r="A969" t="str">
            <v xml:space="preserve">Счетчики 3ф с RS-485 </v>
          </cell>
          <cell r="B969" t="str">
            <v>17.1.257</v>
          </cell>
          <cell r="C969" t="str">
            <v>шт</v>
          </cell>
          <cell r="D969">
            <v>3000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 t="str">
            <v>Նոր</v>
          </cell>
        </row>
        <row r="970">
          <cell r="A970" t="str">
            <v>Новое строительство и расширение услуги</v>
          </cell>
          <cell r="B970" t="str">
            <v>17.2.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</row>
        <row r="971">
          <cell r="A971" t="str">
            <v xml:space="preserve"> Предоставление услуг генерального проектировщика по проектированию сети 0,4÷6 (10) 35 кВ и выше, ремонту зданий и сооружений, капитальному строительству, тех. перевооружению и реконструкции</v>
          </cell>
          <cell r="B971" t="str">
            <v>17.2.1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A972" t="str">
            <v>Строительно-монтажные работы по ТПП</v>
          </cell>
          <cell r="B972" t="str">
            <v>17.2.2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A973" t="str">
            <v xml:space="preserve">Строительно-монтажные работы по ТПП </v>
          </cell>
          <cell r="B973" t="str">
            <v>17.2.3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A974" t="str">
            <v>Иные капитальные вложение</v>
          </cell>
          <cell r="B974">
            <v>18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</row>
        <row r="975">
          <cell r="A975" t="str">
            <v>Реконструкция внутриподъездной сети многоквартирных зданий</v>
          </cell>
          <cell r="B975">
            <v>0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A976" t="str">
            <v>Изолированный провод 0.4 кВ АПВ-10</v>
          </cell>
          <cell r="B976" t="str">
            <v>18.1.1</v>
          </cell>
          <cell r="C976" t="str">
            <v>км</v>
          </cell>
          <cell r="D976">
            <v>545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A977" t="str">
            <v>Рубильник ЯРВ-250А</v>
          </cell>
          <cell r="B977" t="str">
            <v>18.1.2</v>
          </cell>
          <cell r="C977" t="str">
            <v>шт</v>
          </cell>
          <cell r="D977">
            <v>10</v>
          </cell>
          <cell r="E977">
            <v>302</v>
          </cell>
          <cell r="F977">
            <v>0</v>
          </cell>
          <cell r="G977">
            <v>5</v>
          </cell>
          <cell r="H977">
            <v>143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 t="str">
            <v>T41420703</v>
          </cell>
        </row>
        <row r="978">
          <cell r="A978" t="str">
            <v>Рубильник ЯРВ-400А</v>
          </cell>
          <cell r="B978" t="str">
            <v>18.1.3</v>
          </cell>
          <cell r="C978" t="str">
            <v>шт</v>
          </cell>
          <cell r="D978">
            <v>500</v>
          </cell>
          <cell r="E978">
            <v>598</v>
          </cell>
          <cell r="F978">
            <v>0</v>
          </cell>
          <cell r="G978">
            <v>15</v>
          </cell>
          <cell r="H978">
            <v>196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 t="str">
            <v>T41420704</v>
          </cell>
        </row>
        <row r="979">
          <cell r="A979" t="str">
            <v>Рубильник ЯРВ-630А</v>
          </cell>
          <cell r="B979" t="str">
            <v>18.1.4</v>
          </cell>
          <cell r="C979" t="str">
            <v>шт</v>
          </cell>
          <cell r="D979">
            <v>10</v>
          </cell>
          <cell r="E979">
            <v>28</v>
          </cell>
          <cell r="F979">
            <v>0</v>
          </cell>
          <cell r="G979">
            <v>13</v>
          </cell>
          <cell r="H979">
            <v>7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 t="str">
            <v>T41420705</v>
          </cell>
        </row>
        <row r="980">
          <cell r="A980" t="str">
            <v>Распределительный щит ВРУ-400 4*250А</v>
          </cell>
          <cell r="B980" t="str">
            <v>18.1.5</v>
          </cell>
          <cell r="C980" t="str">
            <v>шт</v>
          </cell>
          <cell r="D980">
            <v>100</v>
          </cell>
          <cell r="E980">
            <v>90</v>
          </cell>
          <cell r="F980">
            <v>0</v>
          </cell>
          <cell r="G980">
            <v>3</v>
          </cell>
          <cell r="H980">
            <v>138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 t="str">
            <v>T41420102</v>
          </cell>
        </row>
        <row r="981">
          <cell r="A981" t="str">
            <v>Шкаф распределительный силовой ШРС-400  4*250А</v>
          </cell>
          <cell r="B981" t="str">
            <v>18.1.6</v>
          </cell>
          <cell r="C981" t="str">
            <v>шт</v>
          </cell>
          <cell r="D981">
            <v>100</v>
          </cell>
          <cell r="E981">
            <v>137</v>
          </cell>
          <cell r="F981">
            <v>0</v>
          </cell>
          <cell r="G981">
            <v>38</v>
          </cell>
          <cell r="H981">
            <v>32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 t="str">
            <v>T41420202</v>
          </cell>
        </row>
        <row r="982">
          <cell r="A982" t="str">
            <v xml:space="preserve">НВ силовой кабель АВВГ 1 кВ 4х25 мм2 </v>
          </cell>
          <cell r="B982" t="str">
            <v>18.1.7</v>
          </cell>
          <cell r="C982" t="str">
            <v>км</v>
          </cell>
          <cell r="D982">
            <v>2.5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A983" t="str">
            <v>СМР и зарплата</v>
          </cell>
          <cell r="B983">
            <v>0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A984" t="str">
            <v xml:space="preserve">Необходимо добавить </v>
          </cell>
          <cell r="B984">
            <v>0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A985" t="str">
            <v>Приборы учета, безопасности, связи и поверочных устройстврелейной защиты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A986" t="str">
            <v xml:space="preserve">Цифровое устройство защиты присоединения 35 кВ  REF 541 </v>
          </cell>
          <cell r="B986" t="str">
            <v>18.1.43</v>
          </cell>
          <cell r="C986" t="str">
            <v>шт</v>
          </cell>
          <cell r="D986">
            <v>2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 t="str">
            <v>T47110624</v>
          </cell>
        </row>
        <row r="987">
          <cell r="A987" t="str">
            <v xml:space="preserve">Цифровое устройство защиты присоединения 35 кВ REF 543 </v>
          </cell>
          <cell r="B987" t="str">
            <v>18.1.44</v>
          </cell>
          <cell r="C987" t="str">
            <v>шт</v>
          </cell>
          <cell r="D987">
            <v>1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 t="str">
            <v>T47110622</v>
          </cell>
        </row>
        <row r="988">
          <cell r="A988" t="str">
            <v>Цифровое устройство защиты силового трансформатора  RET 670</v>
          </cell>
          <cell r="B988" t="str">
            <v>18.1.45</v>
          </cell>
          <cell r="C988" t="str">
            <v>шт</v>
          </cell>
          <cell r="D988">
            <v>1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 t="str">
            <v>T47110621</v>
          </cell>
        </row>
        <row r="989">
          <cell r="A989" t="str">
            <v>Цифровое устройство защиты силового трансформатора  Р 632</v>
          </cell>
          <cell r="B989" t="str">
            <v>18.1.46</v>
          </cell>
          <cell r="C989" t="str">
            <v>шт</v>
          </cell>
          <cell r="D989">
            <v>1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 t="str">
            <v>T47110641</v>
          </cell>
        </row>
        <row r="990">
          <cell r="A990" t="str">
            <v>Цифровое устройство защиты линии  REL 670</v>
          </cell>
          <cell r="B990" t="str">
            <v>18.1.47</v>
          </cell>
          <cell r="C990" t="str">
            <v>шт</v>
          </cell>
          <cell r="D990">
            <v>1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 t="str">
            <v>T47110620</v>
          </cell>
        </row>
        <row r="991">
          <cell r="A991" t="str">
            <v>Вспомогательное микропроцессорное устройство  типа JFZ-13ТА</v>
          </cell>
          <cell r="B991" t="str">
            <v>18.1.48</v>
          </cell>
          <cell r="C991" t="str">
            <v>шт</v>
          </cell>
          <cell r="D991">
            <v>2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 t="str">
            <v>Նոր</v>
          </cell>
        </row>
        <row r="992">
          <cell r="A992" t="str">
            <v>Микропроцессорное устройство защиты линии типа  CSC-161 А</v>
          </cell>
          <cell r="B992" t="str">
            <v>18.1.49</v>
          </cell>
          <cell r="C992" t="str">
            <v>шт</v>
          </cell>
          <cell r="D992">
            <v>1</v>
          </cell>
          <cell r="E992">
            <v>1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 t="str">
            <v>E271511</v>
          </cell>
        </row>
        <row r="993">
          <cell r="A993" t="str">
            <v>Микропроцессорное устройство токовой защиты типа  Р 143</v>
          </cell>
          <cell r="B993" t="str">
            <v>18.1.50</v>
          </cell>
          <cell r="C993" t="str">
            <v>шт</v>
          </cell>
          <cell r="D993">
            <v>2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 t="str">
            <v>T47110634</v>
          </cell>
        </row>
        <row r="994">
          <cell r="A994" t="str">
            <v>Микропроцессорные устройства РЗА серии  РС 83</v>
          </cell>
          <cell r="B994" t="str">
            <v>18.1.51</v>
          </cell>
          <cell r="C994" t="str">
            <v>шт</v>
          </cell>
          <cell r="D994">
            <v>5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 t="str">
            <v>Նոր</v>
          </cell>
        </row>
        <row r="995">
          <cell r="A995" t="str">
            <v>Микропроцессорное устройство токовой защиты типа ОРИОН-РТЗ</v>
          </cell>
          <cell r="B995" t="str">
            <v>18.1.52</v>
          </cell>
          <cell r="C995" t="str">
            <v>шт</v>
          </cell>
          <cell r="D995">
            <v>5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 t="str">
            <v>Նոր</v>
          </cell>
        </row>
        <row r="996">
          <cell r="A996" t="str">
            <v>Цифровое устройство защиты присоединений 6/10 кВ БМРЗ-101-КЛ</v>
          </cell>
          <cell r="B996" t="str">
            <v>18.1.53</v>
          </cell>
          <cell r="C996" t="str">
            <v>шт</v>
          </cell>
          <cell r="D996">
            <v>5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 t="str">
            <v>Նոր</v>
          </cell>
        </row>
        <row r="997">
          <cell r="A997" t="str">
            <v>Цифровое устройство защиты присоединений  6/10 кВ МТЗ 610Л</v>
          </cell>
          <cell r="B997" t="str">
            <v>18.1.54</v>
          </cell>
          <cell r="C997" t="str">
            <v>шт</v>
          </cell>
          <cell r="D997">
            <v>3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 t="str">
            <v>Նոր</v>
          </cell>
        </row>
        <row r="998">
          <cell r="A998" t="str">
            <v>Цифровое устройство защиты присоединений 6/10 кВ Сириус 2 Л</v>
          </cell>
          <cell r="B998" t="str">
            <v>18.1.55</v>
          </cell>
          <cell r="C998" t="str">
            <v>шт</v>
          </cell>
          <cell r="D998">
            <v>2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 t="str">
            <v>Նոր</v>
          </cell>
        </row>
        <row r="999">
          <cell r="A999" t="str">
            <v>Цифровое устройство защиты присоединений  6/10 кВ Сириус 2 В</v>
          </cell>
          <cell r="B999" t="str">
            <v>18.1.56</v>
          </cell>
          <cell r="C999" t="str">
            <v>шт</v>
          </cell>
          <cell r="D999">
            <v>2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 t="str">
            <v>Նոր</v>
          </cell>
        </row>
        <row r="1000">
          <cell r="A1000" t="str">
            <v>Шкаф отбора напряжения ШОН-301С</v>
          </cell>
          <cell r="B1000" t="str">
            <v>18.1.57</v>
          </cell>
          <cell r="C1000" t="str">
            <v>шт</v>
          </cell>
          <cell r="D1000">
            <v>3</v>
          </cell>
          <cell r="E1000">
            <v>7</v>
          </cell>
          <cell r="F1000">
            <v>0</v>
          </cell>
          <cell r="G1000">
            <v>0</v>
          </cell>
          <cell r="H1000">
            <v>4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 t="str">
            <v>E250032</v>
          </cell>
        </row>
        <row r="1001">
          <cell r="A1001" t="str">
            <v>Вольтамперфазоиндикатор цифровой Парма ВАФ-А</v>
          </cell>
          <cell r="B1001" t="str">
            <v>18.1.58</v>
          </cell>
          <cell r="C1001" t="str">
            <v>шт</v>
          </cell>
          <cell r="D1001">
            <v>3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 t="str">
            <v>T47130601</v>
          </cell>
        </row>
        <row r="1002">
          <cell r="A1002" t="str">
            <v>Устройство проверки  простых релейных защит Т200А</v>
          </cell>
          <cell r="B1002" t="str">
            <v>18.1.59</v>
          </cell>
          <cell r="C1002" t="str">
            <v>шт</v>
          </cell>
          <cell r="D1002">
            <v>2</v>
          </cell>
          <cell r="E1002">
            <v>0</v>
          </cell>
          <cell r="F1002">
            <v>0</v>
          </cell>
          <cell r="G1002">
            <v>0</v>
          </cell>
          <cell r="H1002">
            <v>2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 t="str">
            <v>T47130607</v>
          </cell>
        </row>
        <row r="1003">
          <cell r="A1003" t="str">
            <v>Устройство проверки  сложных релейных защит PW336i</v>
          </cell>
          <cell r="B1003" t="str">
            <v>18.1.60</v>
          </cell>
          <cell r="C1003" t="str">
            <v>шт</v>
          </cell>
          <cell r="D1003">
            <v>1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 t="str">
            <v>Նոր</v>
          </cell>
        </row>
        <row r="1004">
          <cell r="A1004" t="str">
            <v>Частотомер Ч3-64</v>
          </cell>
          <cell r="B1004" t="str">
            <v>18.1.61</v>
          </cell>
          <cell r="C1004" t="str">
            <v>шт</v>
          </cell>
          <cell r="D1004">
            <v>1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 t="str">
            <v>Նոր</v>
          </cell>
        </row>
        <row r="1005">
          <cell r="A1005" t="str">
            <v>Генератор Agilent N5181A-501</v>
          </cell>
          <cell r="B1005" t="str">
            <v>18.1.62</v>
          </cell>
          <cell r="C1005" t="str">
            <v>шт</v>
          </cell>
          <cell r="D1005">
            <v>1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 t="str">
            <v>Նոր</v>
          </cell>
        </row>
        <row r="1006">
          <cell r="A1006" t="str">
            <v>Переносная радиостанция KENWOOD TK-F6 turbo VHF 136-174 MHz</v>
          </cell>
          <cell r="B1006" t="str">
            <v>18.1.63</v>
          </cell>
          <cell r="C1006" t="str">
            <v>шт</v>
          </cell>
          <cell r="D1006">
            <v>25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 t="str">
            <v>Նոր</v>
          </cell>
        </row>
        <row r="1007">
          <cell r="A1007" t="str">
            <v>Переносная радиостанция KENWOOD TK-F6 turbo UHF 400-480 MHz</v>
          </cell>
          <cell r="B1007" t="str">
            <v>18.1.64</v>
          </cell>
          <cell r="C1007" t="str">
            <v>шт</v>
          </cell>
          <cell r="D1007">
            <v>10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 t="str">
            <v>Նոր</v>
          </cell>
        </row>
        <row r="1008">
          <cell r="A1008" t="str">
            <v>Стационарная радиостанция KENWOOD TM-271A VHF 136-174 MHz</v>
          </cell>
          <cell r="B1008" t="str">
            <v>18.1.65</v>
          </cell>
          <cell r="C1008" t="str">
            <v>шт</v>
          </cell>
          <cell r="D1008">
            <v>3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 t="str">
            <v>Նոր</v>
          </cell>
        </row>
        <row r="1009">
          <cell r="A1009" t="str">
            <v>Стационарная радиостанция MOTOROLA GM-340UHF 403-470 MHz</v>
          </cell>
          <cell r="B1009" t="str">
            <v>18.1.66</v>
          </cell>
          <cell r="C1009" t="str">
            <v>шт</v>
          </cell>
          <cell r="D1009">
            <v>10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 t="str">
            <v>Նոր</v>
          </cell>
        </row>
        <row r="1010">
          <cell r="A1010" t="str">
            <v>Особая техника и устройства</v>
          </cell>
          <cell r="B1010" t="str">
            <v>18.1.70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A1011" t="str">
            <v>Генератор DPJ6501E</v>
          </cell>
          <cell r="B1011">
            <v>0</v>
          </cell>
          <cell r="C1011" t="str">
            <v>шт</v>
          </cell>
          <cell r="D1011">
            <v>20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 t="str">
            <v>Նոր</v>
          </cell>
        </row>
        <row r="1012">
          <cell r="A1012" t="str">
            <v>Асфальторез (Нарезчик швов)</v>
          </cell>
          <cell r="B1012">
            <v>0</v>
          </cell>
          <cell r="C1012" t="str">
            <v>шт</v>
          </cell>
          <cell r="D1012">
            <v>8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 t="str">
            <v>Նոր</v>
          </cell>
        </row>
        <row r="1013">
          <cell r="A1013" t="str">
            <v>Инструменты СИП для ремонта и монтажа (No. 2)</v>
          </cell>
          <cell r="B1013">
            <v>0</v>
          </cell>
          <cell r="C1013" t="str">
            <v>шт</v>
          </cell>
          <cell r="D1013">
            <v>62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 t="str">
            <v>Նոր</v>
          </cell>
        </row>
        <row r="1014">
          <cell r="A1014" t="str">
            <v>Болгарка Makita 9555HN</v>
          </cell>
          <cell r="B1014">
            <v>0</v>
          </cell>
          <cell r="C1014" t="str">
            <v>шт</v>
          </cell>
          <cell r="D1014">
            <v>60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 t="str">
            <v>Նոր</v>
          </cell>
        </row>
        <row r="1015">
          <cell r="A1015" t="str">
            <v xml:space="preserve">Перфоратор </v>
          </cell>
          <cell r="B1015">
            <v>0</v>
          </cell>
          <cell r="C1015" t="str">
            <v>шт</v>
          </cell>
          <cell r="D1015">
            <v>60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 t="str">
            <v>Նոր</v>
          </cell>
        </row>
        <row r="1016">
          <cell r="A1016" t="str">
            <v xml:space="preserve">Сварочный инвертор </v>
          </cell>
          <cell r="B1016">
            <v>0</v>
          </cell>
          <cell r="C1016" t="str">
            <v>шт</v>
          </cell>
          <cell r="D1016">
            <v>60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 t="str">
            <v>Նոր</v>
          </cell>
        </row>
        <row r="1017">
          <cell r="A1017" t="str">
            <v>Капитальный ремонт оборудования на подстанциях 35-110 кВ</v>
          </cell>
          <cell r="B1017" t="str">
            <v>18.2.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A1018" t="str">
            <v>Ремонт силовых трансформаторов 35 – 110 кВ ( в мастерской )</v>
          </cell>
          <cell r="B1018" t="str">
            <v>18.1.1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A1019" t="str">
            <v>Транспортировка, демонтаж и монтаж  силовых трансформаторов 35 – 110 кВ</v>
          </cell>
          <cell r="B1019" t="str">
            <v>18.1.2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A1020" t="str">
            <v>ремонт силовых трансформаторов 6-10-0,4 кВи монтаж ксо</v>
          </cell>
          <cell r="B1020" t="str">
            <v>18.1.3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A1021" t="str">
            <v>Ремонт измерительных трансформаторов 110, 35, 10 и 6 кВ</v>
          </cell>
          <cell r="B1021" t="str">
            <v>18.1.4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A1022" t="str">
            <v>Вводы 35 кВ для масляных выключателей     С-35 ВПФ-35(630А)</v>
          </cell>
          <cell r="B1022" t="str">
            <v>18.1.5</v>
          </cell>
          <cell r="C1022" t="str">
            <v>шт</v>
          </cell>
          <cell r="D1022">
            <v>6</v>
          </cell>
          <cell r="E1022">
            <v>13</v>
          </cell>
          <cell r="F1022">
            <v>0</v>
          </cell>
          <cell r="G1022">
            <v>0</v>
          </cell>
          <cell r="H1022">
            <v>5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 t="str">
            <v>E191101</v>
          </cell>
        </row>
        <row r="1023">
          <cell r="A1023" t="str">
            <v>Вводы 35 кВ для масляных выключателей     ВМ-35 ВПФ-35(630А)</v>
          </cell>
          <cell r="B1023" t="str">
            <v>18.1.6</v>
          </cell>
          <cell r="C1023" t="str">
            <v>шт</v>
          </cell>
          <cell r="D1023">
            <v>3</v>
          </cell>
          <cell r="E1023">
            <v>2</v>
          </cell>
          <cell r="F1023">
            <v>0</v>
          </cell>
          <cell r="G1023">
            <v>0</v>
          </cell>
          <cell r="H1023">
            <v>4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 t="str">
            <v>E191103</v>
          </cell>
        </row>
        <row r="1024">
          <cell r="A1024" t="str">
            <v>Вводы 35 кВ для масляных выключателей      ВТ-35 ВПФ-35(630А)</v>
          </cell>
          <cell r="B1024" t="str">
            <v>18.1.7</v>
          </cell>
          <cell r="C1024" t="str">
            <v>шт</v>
          </cell>
          <cell r="D1024">
            <v>6</v>
          </cell>
          <cell r="E1024">
            <v>7</v>
          </cell>
          <cell r="F1024">
            <v>0</v>
          </cell>
          <cell r="G1024">
            <v>0</v>
          </cell>
          <cell r="H1024">
            <v>2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 t="str">
            <v>E191102</v>
          </cell>
        </row>
        <row r="1025">
          <cell r="A1025" t="str">
            <v>Вводы тр-ные полимерные 110 кВ ГКТП III-90-126/800.01  ИВУЕ.686352.203-01 фланец 290 мм</v>
          </cell>
          <cell r="B1025" t="str">
            <v>18.1.8</v>
          </cell>
          <cell r="C1025" t="str">
            <v>шт</v>
          </cell>
          <cell r="D1025">
            <v>5</v>
          </cell>
          <cell r="E1025">
            <v>0</v>
          </cell>
          <cell r="F1025">
            <v>0</v>
          </cell>
          <cell r="G1025">
            <v>0</v>
          </cell>
          <cell r="H1025">
            <v>6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 t="str">
            <v>E190178</v>
          </cell>
        </row>
        <row r="1026">
          <cell r="A1026" t="str">
            <v>Вводы тр-ные полимерные 110 кВ ГКТП III-90-126/800.01  ИВУЕ.686352.203 фланец 350 мм</v>
          </cell>
          <cell r="B1026" t="str">
            <v>18.1.9</v>
          </cell>
          <cell r="C1026" t="str">
            <v>шт</v>
          </cell>
          <cell r="D1026">
            <v>12</v>
          </cell>
          <cell r="E1026">
            <v>2</v>
          </cell>
          <cell r="F1026">
            <v>2</v>
          </cell>
          <cell r="G1026">
            <v>0</v>
          </cell>
          <cell r="H1026">
            <v>3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 t="str">
            <v>E190173 , E190173A</v>
          </cell>
        </row>
        <row r="1027">
          <cell r="A1027" t="str">
            <v>Вводы тр-ные полимерные 110 кВ ГКТП III-90-126/800.01  ИВУЕ.686352.203-03 фланец 535 мм</v>
          </cell>
          <cell r="B1027" t="str">
            <v>18.1.10</v>
          </cell>
          <cell r="C1027" t="str">
            <v>шт</v>
          </cell>
          <cell r="D1027">
            <v>9</v>
          </cell>
          <cell r="E1027">
            <v>3</v>
          </cell>
          <cell r="F1027">
            <v>0</v>
          </cell>
          <cell r="G1027">
            <v>0</v>
          </cell>
          <cell r="H1027">
            <v>3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 t="str">
            <v>E190174</v>
          </cell>
        </row>
        <row r="1028">
          <cell r="A1028" t="str">
            <v xml:space="preserve">ОПН для ЗОН нейтрали сил. трансформатора ОПНН-П1-110/60/10 2УХЛ1 </v>
          </cell>
          <cell r="B1028" t="str">
            <v>18.1.11</v>
          </cell>
          <cell r="C1028" t="str">
            <v>шт</v>
          </cell>
          <cell r="D1028">
            <v>30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 t="str">
            <v>Նոր</v>
          </cell>
        </row>
        <row r="1029">
          <cell r="A1029" t="str">
            <v>Aккумляторная батарея 6 OPzS 420 (108 элементов) для ПС</v>
          </cell>
          <cell r="B1029" t="str">
            <v>18.1.12</v>
          </cell>
          <cell r="C1029" t="str">
            <v>компл.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 t="str">
            <v>T47120101</v>
          </cell>
        </row>
        <row r="1030">
          <cell r="A1030" t="str">
            <v>Выполнение работ по замене и наладке аккумуляторных батарей ПС ПС Агарак и Наирит</v>
          </cell>
          <cell r="B1030" t="str">
            <v>18.1.13</v>
          </cell>
          <cell r="C1030" t="str">
            <v>шт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A1031" t="str">
            <v>Программа повышения уровня надежности и безопасности работы эл. Системы  РА</v>
          </cell>
          <cell r="B1031" t="str">
            <v>18.1.7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A1032" t="str">
            <v>ИТОГО ИП</v>
          </cell>
          <cell r="B1032">
            <v>0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A1033" t="str">
            <v>ИТОГО БП и ИП</v>
          </cell>
          <cell r="B1033">
            <v>0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A1034">
            <v>0</v>
          </cell>
          <cell r="B1034">
            <v>0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</sheetData>
      <sheetData sheetId="2" refreshError="1">
        <row r="1">
          <cell r="A1" t="str">
            <v>Կոդը</v>
          </cell>
          <cell r="B1" t="str">
            <v>Վթարային պահուստում առկա</v>
          </cell>
        </row>
        <row r="2">
          <cell r="A2" t="str">
            <v>E010040</v>
          </cell>
          <cell r="B2">
            <v>100</v>
          </cell>
        </row>
        <row r="3">
          <cell r="A3" t="str">
            <v>E010560</v>
          </cell>
          <cell r="B3">
            <v>300</v>
          </cell>
        </row>
        <row r="4">
          <cell r="A4" t="str">
            <v>E010570</v>
          </cell>
          <cell r="B4">
            <v>400</v>
          </cell>
        </row>
        <row r="5">
          <cell r="A5" t="str">
            <v>E011100</v>
          </cell>
          <cell r="B5">
            <v>400</v>
          </cell>
        </row>
        <row r="6">
          <cell r="A6" t="str">
            <v>E011180</v>
          </cell>
          <cell r="B6">
            <v>400</v>
          </cell>
        </row>
        <row r="7">
          <cell r="A7" t="str">
            <v>E011190</v>
          </cell>
          <cell r="B7">
            <v>715</v>
          </cell>
        </row>
        <row r="8">
          <cell r="A8" t="str">
            <v>E011200</v>
          </cell>
          <cell r="B8">
            <v>834</v>
          </cell>
        </row>
        <row r="9">
          <cell r="A9" t="str">
            <v>E011210</v>
          </cell>
          <cell r="B9">
            <v>1440</v>
          </cell>
        </row>
        <row r="10">
          <cell r="A10" t="str">
            <v>E011220</v>
          </cell>
          <cell r="B10">
            <v>2049</v>
          </cell>
        </row>
        <row r="11">
          <cell r="A11" t="str">
            <v>E011230</v>
          </cell>
          <cell r="B11">
            <v>2400</v>
          </cell>
        </row>
        <row r="12">
          <cell r="A12" t="str">
            <v>E011240</v>
          </cell>
          <cell r="B12">
            <v>1290</v>
          </cell>
        </row>
        <row r="13">
          <cell r="A13" t="str">
            <v>E011250</v>
          </cell>
          <cell r="B13">
            <v>1225</v>
          </cell>
        </row>
        <row r="14">
          <cell r="A14" t="str">
            <v>E011260</v>
          </cell>
          <cell r="B14">
            <v>1200</v>
          </cell>
        </row>
        <row r="15">
          <cell r="A15" t="str">
            <v>E011270</v>
          </cell>
          <cell r="B15">
            <v>205</v>
          </cell>
        </row>
        <row r="16">
          <cell r="A16" t="str">
            <v>E020011</v>
          </cell>
          <cell r="B16">
            <v>18</v>
          </cell>
        </row>
        <row r="17">
          <cell r="A17" t="str">
            <v>E020034</v>
          </cell>
          <cell r="B17">
            <v>10</v>
          </cell>
        </row>
        <row r="18">
          <cell r="A18" t="str">
            <v>E020141</v>
          </cell>
          <cell r="B18">
            <v>6</v>
          </cell>
        </row>
        <row r="19">
          <cell r="A19" t="str">
            <v>E020166</v>
          </cell>
          <cell r="B19">
            <v>5</v>
          </cell>
        </row>
        <row r="20">
          <cell r="A20" t="str">
            <v>E020321</v>
          </cell>
          <cell r="B20">
            <v>18</v>
          </cell>
        </row>
        <row r="21">
          <cell r="A21" t="str">
            <v>E020322</v>
          </cell>
          <cell r="B21">
            <v>33</v>
          </cell>
        </row>
        <row r="22">
          <cell r="A22" t="str">
            <v>E020323</v>
          </cell>
          <cell r="B22">
            <v>31</v>
          </cell>
        </row>
        <row r="23">
          <cell r="A23" t="str">
            <v>E020327</v>
          </cell>
          <cell r="B23">
            <v>7</v>
          </cell>
        </row>
        <row r="24">
          <cell r="A24" t="str">
            <v>E020334</v>
          </cell>
          <cell r="B24">
            <v>12</v>
          </cell>
        </row>
        <row r="25">
          <cell r="A25" t="str">
            <v>E020335</v>
          </cell>
          <cell r="B25">
            <v>104</v>
          </cell>
        </row>
        <row r="26">
          <cell r="A26" t="str">
            <v>E020336</v>
          </cell>
          <cell r="B26">
            <v>50</v>
          </cell>
        </row>
        <row r="27">
          <cell r="A27" t="str">
            <v>E020510</v>
          </cell>
          <cell r="B27">
            <v>20</v>
          </cell>
        </row>
        <row r="28">
          <cell r="A28" t="str">
            <v>E020511</v>
          </cell>
          <cell r="B28">
            <v>5</v>
          </cell>
        </row>
        <row r="29">
          <cell r="A29" t="str">
            <v>E020512</v>
          </cell>
          <cell r="B29">
            <v>1</v>
          </cell>
        </row>
        <row r="30">
          <cell r="A30" t="str">
            <v>E020520</v>
          </cell>
          <cell r="B30">
            <v>13</v>
          </cell>
        </row>
        <row r="31">
          <cell r="A31" t="str">
            <v>E020530</v>
          </cell>
          <cell r="B31">
            <v>31</v>
          </cell>
        </row>
        <row r="32">
          <cell r="A32" t="str">
            <v>E020534</v>
          </cell>
          <cell r="B32">
            <v>6</v>
          </cell>
        </row>
        <row r="33">
          <cell r="A33" t="str">
            <v>E020556</v>
          </cell>
          <cell r="B33">
            <v>16</v>
          </cell>
        </row>
        <row r="34">
          <cell r="A34" t="str">
            <v>E020557</v>
          </cell>
          <cell r="B34">
            <v>26</v>
          </cell>
        </row>
        <row r="35">
          <cell r="A35" t="str">
            <v>E020558</v>
          </cell>
          <cell r="B35">
            <v>15</v>
          </cell>
        </row>
        <row r="36">
          <cell r="A36" t="str">
            <v>E020630</v>
          </cell>
          <cell r="B36">
            <v>6</v>
          </cell>
        </row>
        <row r="37">
          <cell r="A37" t="str">
            <v>E021011</v>
          </cell>
          <cell r="B37">
            <v>15</v>
          </cell>
        </row>
        <row r="38">
          <cell r="A38" t="str">
            <v>E021021</v>
          </cell>
          <cell r="B38">
            <v>1</v>
          </cell>
        </row>
        <row r="39">
          <cell r="A39" t="str">
            <v>E021031</v>
          </cell>
          <cell r="B39">
            <v>9</v>
          </cell>
        </row>
        <row r="40">
          <cell r="A40" t="str">
            <v>E021041</v>
          </cell>
          <cell r="B40">
            <v>10</v>
          </cell>
        </row>
        <row r="41">
          <cell r="A41" t="str">
            <v>E021042</v>
          </cell>
          <cell r="B41">
            <v>10</v>
          </cell>
        </row>
        <row r="42">
          <cell r="A42" t="str">
            <v>E021065</v>
          </cell>
          <cell r="B42">
            <v>2</v>
          </cell>
        </row>
        <row r="43">
          <cell r="A43" t="str">
            <v>E030221</v>
          </cell>
          <cell r="B43">
            <v>11024</v>
          </cell>
        </row>
        <row r="44">
          <cell r="A44" t="str">
            <v>E030231</v>
          </cell>
          <cell r="B44">
            <v>9648</v>
          </cell>
        </row>
        <row r="45">
          <cell r="A45" t="str">
            <v>E030241</v>
          </cell>
          <cell r="B45">
            <v>4729</v>
          </cell>
        </row>
        <row r="46">
          <cell r="A46" t="str">
            <v>E030251</v>
          </cell>
          <cell r="B46">
            <v>400</v>
          </cell>
        </row>
        <row r="47">
          <cell r="A47" t="str">
            <v>E030261</v>
          </cell>
          <cell r="B47">
            <v>9427</v>
          </cell>
        </row>
        <row r="48">
          <cell r="A48" t="str">
            <v>E030271</v>
          </cell>
          <cell r="B48">
            <v>6875</v>
          </cell>
        </row>
        <row r="49">
          <cell r="A49" t="str">
            <v>E030281</v>
          </cell>
          <cell r="B49">
            <v>4898</v>
          </cell>
        </row>
        <row r="50">
          <cell r="A50" t="str">
            <v>E030291</v>
          </cell>
          <cell r="B50">
            <v>3456.65</v>
          </cell>
        </row>
        <row r="51">
          <cell r="A51" t="str">
            <v>E030311</v>
          </cell>
          <cell r="B51">
            <v>651.58000000000004</v>
          </cell>
        </row>
        <row r="52">
          <cell r="A52" t="str">
            <v>E030321</v>
          </cell>
          <cell r="B52">
            <v>300</v>
          </cell>
        </row>
        <row r="53">
          <cell r="A53" t="str">
            <v>E030330</v>
          </cell>
          <cell r="B53">
            <v>740</v>
          </cell>
        </row>
        <row r="54">
          <cell r="A54" t="str">
            <v>E030420</v>
          </cell>
          <cell r="B54">
            <v>24500</v>
          </cell>
        </row>
        <row r="55">
          <cell r="A55" t="str">
            <v>E030430</v>
          </cell>
          <cell r="B55">
            <v>2560</v>
          </cell>
        </row>
        <row r="56">
          <cell r="A56" t="str">
            <v>E030440</v>
          </cell>
          <cell r="B56">
            <v>2820</v>
          </cell>
        </row>
        <row r="57">
          <cell r="A57" t="str">
            <v>E030450</v>
          </cell>
          <cell r="B57">
            <v>1000</v>
          </cell>
        </row>
        <row r="58">
          <cell r="A58" t="str">
            <v>E030460</v>
          </cell>
          <cell r="B58">
            <v>1145</v>
          </cell>
        </row>
        <row r="59">
          <cell r="A59" t="str">
            <v>E030470</v>
          </cell>
          <cell r="B59">
            <v>1050</v>
          </cell>
        </row>
        <row r="60">
          <cell r="A60" t="str">
            <v>E030795</v>
          </cell>
          <cell r="B60">
            <v>100</v>
          </cell>
        </row>
        <row r="61">
          <cell r="A61" t="str">
            <v>E040030</v>
          </cell>
          <cell r="B61">
            <v>66</v>
          </cell>
        </row>
        <row r="62">
          <cell r="A62" t="str">
            <v>E040040</v>
          </cell>
          <cell r="B62">
            <v>66</v>
          </cell>
        </row>
        <row r="63">
          <cell r="A63" t="str">
            <v>E040541</v>
          </cell>
          <cell r="B63">
            <v>5</v>
          </cell>
        </row>
        <row r="64">
          <cell r="A64" t="str">
            <v>E040560</v>
          </cell>
          <cell r="B64">
            <v>155</v>
          </cell>
        </row>
        <row r="65">
          <cell r="A65" t="str">
            <v>E040562</v>
          </cell>
          <cell r="B65">
            <v>86</v>
          </cell>
        </row>
        <row r="66">
          <cell r="A66" t="str">
            <v>E040791</v>
          </cell>
          <cell r="B66">
            <v>30</v>
          </cell>
        </row>
        <row r="67">
          <cell r="A67" t="str">
            <v>E040820</v>
          </cell>
          <cell r="B67">
            <v>10</v>
          </cell>
        </row>
        <row r="68">
          <cell r="A68" t="str">
            <v>E040960</v>
          </cell>
          <cell r="B68">
            <v>70</v>
          </cell>
        </row>
        <row r="69">
          <cell r="A69" t="str">
            <v>E041131</v>
          </cell>
          <cell r="B69">
            <v>98</v>
          </cell>
        </row>
        <row r="70">
          <cell r="A70" t="str">
            <v>E041132</v>
          </cell>
          <cell r="B70">
            <v>90</v>
          </cell>
        </row>
        <row r="71">
          <cell r="A71" t="str">
            <v>E050010</v>
          </cell>
          <cell r="B71">
            <v>114</v>
          </cell>
        </row>
        <row r="72">
          <cell r="A72" t="str">
            <v>E050020</v>
          </cell>
          <cell r="B72">
            <v>18</v>
          </cell>
        </row>
        <row r="73">
          <cell r="A73" t="str">
            <v>E050030</v>
          </cell>
          <cell r="B73">
            <v>12</v>
          </cell>
        </row>
        <row r="74">
          <cell r="A74" t="str">
            <v>E050040</v>
          </cell>
          <cell r="B74">
            <v>9</v>
          </cell>
        </row>
        <row r="75">
          <cell r="A75" t="str">
            <v>E050090</v>
          </cell>
          <cell r="B75">
            <v>49</v>
          </cell>
        </row>
        <row r="76">
          <cell r="A76" t="str">
            <v>E050140</v>
          </cell>
          <cell r="B76">
            <v>91</v>
          </cell>
        </row>
        <row r="77">
          <cell r="A77" t="str">
            <v>E060780</v>
          </cell>
          <cell r="B77">
            <v>39</v>
          </cell>
        </row>
        <row r="78">
          <cell r="A78" t="str">
            <v>E060900</v>
          </cell>
          <cell r="B78">
            <v>2</v>
          </cell>
        </row>
        <row r="79">
          <cell r="A79" t="str">
            <v>E060941</v>
          </cell>
          <cell r="B79">
            <v>32</v>
          </cell>
        </row>
        <row r="80">
          <cell r="A80" t="str">
            <v>E061240</v>
          </cell>
          <cell r="B80">
            <v>7</v>
          </cell>
        </row>
        <row r="81">
          <cell r="A81" t="str">
            <v>E061290</v>
          </cell>
          <cell r="B81">
            <v>4</v>
          </cell>
        </row>
        <row r="82">
          <cell r="A82" t="str">
            <v>E061290A</v>
          </cell>
          <cell r="B82">
            <v>3</v>
          </cell>
        </row>
        <row r="83">
          <cell r="A83" t="str">
            <v>E061464</v>
          </cell>
          <cell r="B83">
            <v>3</v>
          </cell>
        </row>
        <row r="84">
          <cell r="A84" t="str">
            <v>E061532A</v>
          </cell>
          <cell r="B84">
            <v>6</v>
          </cell>
        </row>
        <row r="85">
          <cell r="A85" t="str">
            <v>E062380</v>
          </cell>
          <cell r="B85">
            <v>2</v>
          </cell>
        </row>
        <row r="86">
          <cell r="A86" t="str">
            <v>E062440</v>
          </cell>
          <cell r="B86">
            <v>2</v>
          </cell>
        </row>
        <row r="87">
          <cell r="A87" t="str">
            <v>E100130</v>
          </cell>
          <cell r="B87">
            <v>5</v>
          </cell>
        </row>
        <row r="88">
          <cell r="A88" t="str">
            <v>E100330</v>
          </cell>
          <cell r="B88">
            <v>1</v>
          </cell>
        </row>
        <row r="89">
          <cell r="A89" t="str">
            <v>E100680</v>
          </cell>
          <cell r="B89">
            <v>15</v>
          </cell>
        </row>
        <row r="90">
          <cell r="A90" t="str">
            <v>E100681</v>
          </cell>
          <cell r="B90">
            <v>15</v>
          </cell>
        </row>
        <row r="91">
          <cell r="A91" t="str">
            <v>E110160</v>
          </cell>
          <cell r="B91">
            <v>3</v>
          </cell>
        </row>
        <row r="92">
          <cell r="A92" t="str">
            <v>E110210</v>
          </cell>
          <cell r="B92">
            <v>3</v>
          </cell>
        </row>
        <row r="93">
          <cell r="A93" t="str">
            <v>E120030A</v>
          </cell>
          <cell r="B93">
            <v>1</v>
          </cell>
        </row>
        <row r="94">
          <cell r="A94" t="str">
            <v>E120070A</v>
          </cell>
          <cell r="B94">
            <v>2</v>
          </cell>
        </row>
        <row r="95">
          <cell r="A95" t="str">
            <v>E130600A</v>
          </cell>
          <cell r="B95">
            <v>8</v>
          </cell>
        </row>
        <row r="96">
          <cell r="A96" t="str">
            <v>E150040</v>
          </cell>
          <cell r="B96">
            <v>6</v>
          </cell>
        </row>
        <row r="97">
          <cell r="A97" t="str">
            <v>E150122</v>
          </cell>
          <cell r="B97">
            <v>4</v>
          </cell>
        </row>
        <row r="98">
          <cell r="A98" t="str">
            <v>E150123</v>
          </cell>
          <cell r="B98">
            <v>5</v>
          </cell>
        </row>
        <row r="99">
          <cell r="A99" t="str">
            <v>E160430</v>
          </cell>
          <cell r="B99">
            <v>100</v>
          </cell>
        </row>
        <row r="100">
          <cell r="A100" t="str">
            <v>E170140</v>
          </cell>
          <cell r="B100">
            <v>4</v>
          </cell>
        </row>
        <row r="101">
          <cell r="A101" t="str">
            <v>E170150</v>
          </cell>
          <cell r="B101">
            <v>5</v>
          </cell>
        </row>
        <row r="102">
          <cell r="A102" t="str">
            <v>E170450</v>
          </cell>
          <cell r="B102">
            <v>13</v>
          </cell>
        </row>
        <row r="103">
          <cell r="A103" t="str">
            <v>E180230</v>
          </cell>
          <cell r="B103">
            <v>6</v>
          </cell>
        </row>
        <row r="104">
          <cell r="A104" t="str">
            <v>E180410</v>
          </cell>
          <cell r="B104">
            <v>200</v>
          </cell>
        </row>
        <row r="105">
          <cell r="A105" t="str">
            <v>E190680</v>
          </cell>
          <cell r="B105">
            <v>124</v>
          </cell>
        </row>
        <row r="106">
          <cell r="A106" t="str">
            <v>E190810</v>
          </cell>
          <cell r="B106">
            <v>4</v>
          </cell>
        </row>
        <row r="107">
          <cell r="A107" t="str">
            <v>E190850</v>
          </cell>
          <cell r="B107">
            <v>9</v>
          </cell>
        </row>
        <row r="108">
          <cell r="A108" t="str">
            <v>E190860</v>
          </cell>
          <cell r="B108">
            <v>10</v>
          </cell>
        </row>
        <row r="109">
          <cell r="A109" t="str">
            <v>E191101</v>
          </cell>
          <cell r="B109">
            <v>3</v>
          </cell>
        </row>
        <row r="110">
          <cell r="A110" t="str">
            <v>E191170</v>
          </cell>
          <cell r="B110">
            <v>8</v>
          </cell>
        </row>
        <row r="111">
          <cell r="A111" t="str">
            <v>E191360</v>
          </cell>
          <cell r="B111">
            <v>3</v>
          </cell>
        </row>
        <row r="112">
          <cell r="A112" t="str">
            <v>E191640</v>
          </cell>
          <cell r="B112">
            <v>546</v>
          </cell>
        </row>
        <row r="113">
          <cell r="A113" t="str">
            <v>E191681</v>
          </cell>
          <cell r="B113">
            <v>1050</v>
          </cell>
        </row>
        <row r="114">
          <cell r="A114" t="str">
            <v>E191700</v>
          </cell>
          <cell r="B114">
            <v>1256</v>
          </cell>
        </row>
        <row r="115">
          <cell r="A115" t="str">
            <v>E191891</v>
          </cell>
          <cell r="B115">
            <v>145</v>
          </cell>
        </row>
        <row r="116">
          <cell r="A116" t="str">
            <v>E200100</v>
          </cell>
          <cell r="B116">
            <v>41</v>
          </cell>
        </row>
        <row r="117">
          <cell r="A117" t="str">
            <v>E240240</v>
          </cell>
          <cell r="B117">
            <v>41</v>
          </cell>
        </row>
        <row r="118">
          <cell r="A118" t="str">
            <v>E240300</v>
          </cell>
          <cell r="B118">
            <v>37</v>
          </cell>
        </row>
        <row r="119">
          <cell r="A119" t="str">
            <v>E240690</v>
          </cell>
          <cell r="B119">
            <v>82</v>
          </cell>
        </row>
        <row r="120">
          <cell r="A120" t="str">
            <v>E240740</v>
          </cell>
          <cell r="B120">
            <v>17</v>
          </cell>
        </row>
        <row r="121">
          <cell r="A121" t="str">
            <v>E240780</v>
          </cell>
          <cell r="B121">
            <v>9</v>
          </cell>
        </row>
        <row r="122">
          <cell r="A122" t="str">
            <v>E240790</v>
          </cell>
          <cell r="B122">
            <v>9</v>
          </cell>
        </row>
        <row r="123">
          <cell r="A123" t="str">
            <v>E240891</v>
          </cell>
          <cell r="B123">
            <v>10</v>
          </cell>
        </row>
        <row r="124">
          <cell r="A124" t="str">
            <v>E240892</v>
          </cell>
          <cell r="B124">
            <v>67</v>
          </cell>
        </row>
        <row r="125">
          <cell r="A125" t="str">
            <v>E240900</v>
          </cell>
          <cell r="B125">
            <v>50</v>
          </cell>
        </row>
        <row r="126">
          <cell r="A126" t="str">
            <v>E240951</v>
          </cell>
          <cell r="B126">
            <v>9</v>
          </cell>
        </row>
        <row r="127">
          <cell r="A127" t="str">
            <v>E240952</v>
          </cell>
          <cell r="B127">
            <v>9</v>
          </cell>
        </row>
        <row r="128">
          <cell r="A128" t="str">
            <v>E241050</v>
          </cell>
          <cell r="B128">
            <v>48</v>
          </cell>
        </row>
        <row r="129">
          <cell r="A129" t="str">
            <v>E241140</v>
          </cell>
          <cell r="B129">
            <v>9</v>
          </cell>
        </row>
        <row r="130">
          <cell r="A130" t="str">
            <v>E241150</v>
          </cell>
          <cell r="B130">
            <v>31</v>
          </cell>
        </row>
        <row r="131">
          <cell r="A131" t="str">
            <v>E241160</v>
          </cell>
          <cell r="B131">
            <v>9</v>
          </cell>
        </row>
        <row r="132">
          <cell r="A132" t="str">
            <v>E241280</v>
          </cell>
          <cell r="B132">
            <v>13</v>
          </cell>
        </row>
        <row r="133">
          <cell r="A133" t="str">
            <v>E241310</v>
          </cell>
          <cell r="B133">
            <v>10</v>
          </cell>
        </row>
        <row r="134">
          <cell r="A134" t="str">
            <v>E241590</v>
          </cell>
          <cell r="B134">
            <v>11</v>
          </cell>
        </row>
        <row r="135">
          <cell r="A135" t="str">
            <v>E241610</v>
          </cell>
          <cell r="B135">
            <v>1</v>
          </cell>
        </row>
        <row r="136">
          <cell r="A136" t="str">
            <v>E241620</v>
          </cell>
          <cell r="B136">
            <v>13</v>
          </cell>
        </row>
        <row r="137">
          <cell r="A137" t="str">
            <v>E241630</v>
          </cell>
          <cell r="B137">
            <v>3</v>
          </cell>
        </row>
        <row r="138">
          <cell r="A138" t="str">
            <v>E241720</v>
          </cell>
          <cell r="B138">
            <v>32</v>
          </cell>
        </row>
        <row r="139">
          <cell r="A139" t="str">
            <v>E241730</v>
          </cell>
          <cell r="B139">
            <v>6</v>
          </cell>
        </row>
        <row r="140">
          <cell r="A140" t="str">
            <v>E241840</v>
          </cell>
          <cell r="B140">
            <v>41</v>
          </cell>
        </row>
        <row r="141">
          <cell r="A141" t="str">
            <v>E241880</v>
          </cell>
          <cell r="B141">
            <v>6</v>
          </cell>
        </row>
        <row r="142">
          <cell r="A142" t="str">
            <v>E241910</v>
          </cell>
          <cell r="B142">
            <v>26</v>
          </cell>
        </row>
        <row r="143">
          <cell r="A143" t="str">
            <v>E241920</v>
          </cell>
          <cell r="B143">
            <v>42</v>
          </cell>
        </row>
        <row r="144">
          <cell r="A144" t="str">
            <v>E242190</v>
          </cell>
          <cell r="B144">
            <v>8</v>
          </cell>
        </row>
        <row r="145">
          <cell r="A145" t="str">
            <v>E242492</v>
          </cell>
          <cell r="B145">
            <v>8</v>
          </cell>
        </row>
        <row r="146">
          <cell r="A146" t="str">
            <v>E242493</v>
          </cell>
          <cell r="B146">
            <v>7</v>
          </cell>
        </row>
        <row r="147">
          <cell r="A147" t="str">
            <v>E242494</v>
          </cell>
          <cell r="B147">
            <v>4</v>
          </cell>
        </row>
        <row r="148">
          <cell r="A148" t="str">
            <v>E242495</v>
          </cell>
          <cell r="B148">
            <v>4</v>
          </cell>
        </row>
        <row r="149">
          <cell r="A149" t="str">
            <v>E242496</v>
          </cell>
          <cell r="B149">
            <v>4</v>
          </cell>
        </row>
        <row r="150">
          <cell r="A150" t="str">
            <v>E242531</v>
          </cell>
          <cell r="B150">
            <v>142</v>
          </cell>
        </row>
        <row r="151">
          <cell r="A151" t="str">
            <v>E242540</v>
          </cell>
          <cell r="B151">
            <v>104</v>
          </cell>
        </row>
        <row r="152">
          <cell r="A152" t="str">
            <v>E243017</v>
          </cell>
          <cell r="B152">
            <v>190</v>
          </cell>
        </row>
        <row r="153">
          <cell r="A153" t="str">
            <v>E270160</v>
          </cell>
          <cell r="B153">
            <v>2</v>
          </cell>
        </row>
        <row r="154">
          <cell r="A154" t="str">
            <v>E270421</v>
          </cell>
          <cell r="B154">
            <v>1</v>
          </cell>
        </row>
        <row r="155">
          <cell r="A155" t="str">
            <v>E270580</v>
          </cell>
          <cell r="B155">
            <v>2</v>
          </cell>
        </row>
        <row r="156">
          <cell r="A156" t="str">
            <v>E270610</v>
          </cell>
          <cell r="B156">
            <v>1</v>
          </cell>
        </row>
        <row r="157">
          <cell r="A157" t="str">
            <v>E270800</v>
          </cell>
          <cell r="B157">
            <v>2</v>
          </cell>
        </row>
        <row r="158">
          <cell r="A158" t="str">
            <v>E271040</v>
          </cell>
          <cell r="B158">
            <v>2</v>
          </cell>
        </row>
        <row r="159">
          <cell r="A159" t="str">
            <v>E271160</v>
          </cell>
          <cell r="B159">
            <v>3</v>
          </cell>
        </row>
        <row r="160">
          <cell r="A160" t="str">
            <v>E271560</v>
          </cell>
          <cell r="B160">
            <v>2</v>
          </cell>
        </row>
        <row r="161">
          <cell r="A161" t="str">
            <v>E320200</v>
          </cell>
          <cell r="B161">
            <v>5</v>
          </cell>
        </row>
        <row r="162">
          <cell r="A162" t="str">
            <v>E330050</v>
          </cell>
          <cell r="B162">
            <v>29</v>
          </cell>
        </row>
        <row r="163">
          <cell r="A163" t="str">
            <v>E380031</v>
          </cell>
          <cell r="B163">
            <v>1640</v>
          </cell>
        </row>
        <row r="164">
          <cell r="A164" t="str">
            <v>E380040</v>
          </cell>
          <cell r="B164">
            <v>1140</v>
          </cell>
        </row>
        <row r="165">
          <cell r="A165" t="str">
            <v>T41340200</v>
          </cell>
          <cell r="B165">
            <v>9</v>
          </cell>
        </row>
        <row r="166">
          <cell r="A166" t="str">
            <v>T41420703</v>
          </cell>
          <cell r="B166">
            <v>12</v>
          </cell>
        </row>
        <row r="167">
          <cell r="A167" t="str">
            <v>T41420704</v>
          </cell>
          <cell r="B167">
            <v>12</v>
          </cell>
        </row>
        <row r="168">
          <cell r="A168" t="str">
            <v>T46210300</v>
          </cell>
          <cell r="B168">
            <v>2</v>
          </cell>
        </row>
        <row r="169">
          <cell r="A169" t="str">
            <v>T46220200</v>
          </cell>
          <cell r="B169">
            <v>2</v>
          </cell>
        </row>
      </sheetData>
      <sheetData sheetId="3" refreshError="1">
        <row r="2">
          <cell r="F2" t="str">
            <v>E010132</v>
          </cell>
          <cell r="G2">
            <v>555</v>
          </cell>
        </row>
        <row r="3">
          <cell r="F3" t="str">
            <v>E010142</v>
          </cell>
          <cell r="G3">
            <v>505</v>
          </cell>
        </row>
        <row r="4">
          <cell r="F4" t="str">
            <v>E010162</v>
          </cell>
          <cell r="G4">
            <v>400</v>
          </cell>
        </row>
        <row r="5">
          <cell r="F5" t="str">
            <v>E010172</v>
          </cell>
          <cell r="G5">
            <v>385</v>
          </cell>
        </row>
        <row r="6">
          <cell r="F6" t="str">
            <v>E010182</v>
          </cell>
          <cell r="G6">
            <v>337</v>
          </cell>
        </row>
        <row r="7">
          <cell r="F7" t="str">
            <v>E010192</v>
          </cell>
          <cell r="G7">
            <v>840</v>
          </cell>
        </row>
        <row r="8">
          <cell r="F8" t="str">
            <v>E011210</v>
          </cell>
          <cell r="G8">
            <v>2270</v>
          </cell>
        </row>
        <row r="9">
          <cell r="F9" t="str">
            <v>E011220</v>
          </cell>
          <cell r="G9">
            <v>2760</v>
          </cell>
        </row>
        <row r="10">
          <cell r="F10" t="str">
            <v>E011230</v>
          </cell>
          <cell r="G10">
            <v>10555</v>
          </cell>
        </row>
        <row r="11">
          <cell r="F11" t="str">
            <v>E011240</v>
          </cell>
          <cell r="G11">
            <v>3450</v>
          </cell>
        </row>
        <row r="12">
          <cell r="F12" t="str">
            <v>E011250</v>
          </cell>
          <cell r="G12">
            <v>1385</v>
          </cell>
        </row>
        <row r="13">
          <cell r="F13" t="str">
            <v>E020141</v>
          </cell>
          <cell r="G13">
            <v>10</v>
          </cell>
        </row>
        <row r="14">
          <cell r="F14" t="str">
            <v>E030311</v>
          </cell>
          <cell r="G14">
            <v>1486</v>
          </cell>
        </row>
        <row r="15">
          <cell r="F15" t="str">
            <v>E030321</v>
          </cell>
          <cell r="G15">
            <v>714</v>
          </cell>
        </row>
        <row r="16">
          <cell r="F16" t="str">
            <v>E030330</v>
          </cell>
          <cell r="G16">
            <v>412</v>
          </cell>
        </row>
        <row r="17">
          <cell r="F17" t="str">
            <v>E120010A</v>
          </cell>
          <cell r="G17">
            <v>3</v>
          </cell>
        </row>
        <row r="18">
          <cell r="F18" t="str">
            <v>E120020</v>
          </cell>
          <cell r="G18">
            <v>3</v>
          </cell>
        </row>
        <row r="19">
          <cell r="F19" t="str">
            <v>E120040A</v>
          </cell>
          <cell r="G19">
            <v>1</v>
          </cell>
        </row>
        <row r="20">
          <cell r="F20" t="str">
            <v>E190680</v>
          </cell>
          <cell r="G20">
            <v>50</v>
          </cell>
        </row>
        <row r="21">
          <cell r="F21" t="str">
            <v>E190850</v>
          </cell>
          <cell r="G21">
            <v>12</v>
          </cell>
        </row>
        <row r="22">
          <cell r="F22" t="str">
            <v>E191120</v>
          </cell>
          <cell r="G22">
            <v>10</v>
          </cell>
        </row>
        <row r="23">
          <cell r="F23" t="str">
            <v>E191891</v>
          </cell>
          <cell r="G23">
            <v>350</v>
          </cell>
        </row>
        <row r="24">
          <cell r="F24" t="str">
            <v>E240030</v>
          </cell>
          <cell r="G24">
            <v>20</v>
          </cell>
        </row>
        <row r="25">
          <cell r="F25" t="str">
            <v>E240070</v>
          </cell>
          <cell r="G25">
            <v>10</v>
          </cell>
        </row>
        <row r="26">
          <cell r="F26" t="str">
            <v>E240300</v>
          </cell>
          <cell r="G26">
            <v>10</v>
          </cell>
        </row>
        <row r="27">
          <cell r="F27" t="str">
            <v>E240880</v>
          </cell>
          <cell r="G27">
            <v>20</v>
          </cell>
        </row>
        <row r="28">
          <cell r="F28" t="str">
            <v>E240900</v>
          </cell>
          <cell r="G28">
            <v>10</v>
          </cell>
        </row>
        <row r="29">
          <cell r="F29" t="str">
            <v>E240930</v>
          </cell>
          <cell r="G29">
            <v>10</v>
          </cell>
        </row>
        <row r="30">
          <cell r="F30" t="str">
            <v>E241221</v>
          </cell>
          <cell r="G30">
            <v>10</v>
          </cell>
        </row>
        <row r="31">
          <cell r="F31" t="str">
            <v>E241310</v>
          </cell>
          <cell r="G31">
            <v>5</v>
          </cell>
        </row>
        <row r="32">
          <cell r="F32" t="str">
            <v>E241440</v>
          </cell>
          <cell r="G32">
            <v>5</v>
          </cell>
        </row>
        <row r="33">
          <cell r="F33" t="str">
            <v>E241660</v>
          </cell>
          <cell r="G33">
            <v>50</v>
          </cell>
        </row>
        <row r="34">
          <cell r="F34" t="str">
            <v>E241730</v>
          </cell>
          <cell r="G34">
            <v>10</v>
          </cell>
        </row>
        <row r="35">
          <cell r="F35" t="str">
            <v>E241880</v>
          </cell>
          <cell r="G35">
            <v>20</v>
          </cell>
        </row>
        <row r="36">
          <cell r="F36" t="str">
            <v>E241930</v>
          </cell>
          <cell r="G36">
            <v>10</v>
          </cell>
        </row>
        <row r="37">
          <cell r="F37" t="str">
            <v>E243004</v>
          </cell>
          <cell r="G37">
            <v>6</v>
          </cell>
        </row>
        <row r="38">
          <cell r="F38" t="str">
            <v>E243005</v>
          </cell>
          <cell r="G38">
            <v>6</v>
          </cell>
        </row>
        <row r="39">
          <cell r="F39" t="str">
            <v>E243006</v>
          </cell>
          <cell r="G39">
            <v>6</v>
          </cell>
        </row>
        <row r="40">
          <cell r="F40" t="str">
            <v>E243008</v>
          </cell>
          <cell r="G40">
            <v>6</v>
          </cell>
        </row>
        <row r="41">
          <cell r="F41" t="str">
            <v>E271290</v>
          </cell>
          <cell r="G41">
            <v>1</v>
          </cell>
        </row>
        <row r="42">
          <cell r="F42" t="str">
            <v>E300070</v>
          </cell>
          <cell r="G42">
            <v>3</v>
          </cell>
        </row>
        <row r="43">
          <cell r="F43" t="str">
            <v>E370010</v>
          </cell>
          <cell r="G43">
            <v>3</v>
          </cell>
        </row>
        <row r="44">
          <cell r="F44" t="str">
            <v>E370094</v>
          </cell>
          <cell r="G44">
            <v>3</v>
          </cell>
        </row>
        <row r="45">
          <cell r="F45" t="str">
            <v>E370095</v>
          </cell>
          <cell r="G45">
            <v>3</v>
          </cell>
        </row>
        <row r="46">
          <cell r="F46" t="str">
            <v>Z499044</v>
          </cell>
          <cell r="G46">
            <v>10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van SHGT"/>
      <sheetName val="Vareliq popox1"/>
      <sheetName val="Vareliq popox2"/>
      <sheetName val="Poxhosq"/>
      <sheetName val="Shah-amort"/>
      <sheetName val="Nyuter"/>
      <sheetName val="Nyuter_bacvac"/>
      <sheetName val="Norogum"/>
      <sheetName val="C2 inspection"/>
      <sheetName val="Ayl"/>
      <sheetName val="gorcuxum"/>
      <sheetName val="Licenz.Turq"/>
      <sheetName val="Vareliq-spas"/>
      <sheetName val="Varki marum (sakagnov)"/>
      <sheetName val="Varki marum (Sakagin - pas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>
            <v>1</v>
          </cell>
          <cell r="B1" t="str">
            <v>Ø²î²Î²ð²ðì²Ì ´Ü²ÎâàôÂÚàôÜ 2002-2006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2002-2006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å³Ñå³ÝáÕ³Ï³Ý Í³åë»ñÇ ÙÇ Ù³ë, áñÁ Ñ³ßí³ñÏíáõÙ ¿ áñå»ë Ý»ñ¹ñáõÙÝ»ñÇ ïáÏáë: ÜáõÛÝ Ï»ñå ÇÝãå»ë å³Ñå³ÝáÕ³Ï³ÝÁ Ñ³Ý¹Çë³ÝáõÙ ¿ Ý»ñ¹ñáõÙÝ»ñÇ µ³ÅÇÝÁ, ³Û¹å»ë ¿É í³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>âÜ²Ê²îºêì²Ì Ì²Êêºð (5%)</v>
          </cell>
          <cell r="C248" t="str">
            <v>CONTINGENCIES (7%)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Þ²Ð²¶àðÌØ²Ü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>²ÜÎ²ÜÊ²îºêºÈÆ Ì²Êêºð (7%)</v>
          </cell>
          <cell r="C251" t="str">
            <v>CONTINGENCIES (7%)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ÀÝ¹³Ù»ÝÁ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Þ³ÑáõÛÃ(¹ñ³Ù)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Þ³ÑáõÛÃ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Þ³ÑáõÛÃ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Þ³ÑáõÛÃ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Þ³ÑáõÛÃÁ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¶²ÜÒì²Ì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_2002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_2002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>
            <v>1</v>
          </cell>
          <cell r="B1" t="str">
            <v>Ø²î²Î²ð²ðì²Ì ´Ü²ÎâàôÂÚàôÜ 2002-2006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2002-2006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å³Ñå³ÝáÕ³Ï³Ý Í³åë»ñÇ ÙÇ Ù³ë, áñÁ Ñ³ßí³ñÏíáõÙ ¿ áñå»ë Ý»ñ¹ñáõÙÝ»ñÇ ïáÏáë: ÜáõÛÝ Ï»ñå ÇÝãå»ë å³Ñå³ÝáÕ³Ï³ÝÁ Ñ³Ý¹Çë³ÝáõÙ ¿ Ý»ñ¹ñáõÙÝ»ñÇ µ³ÅÇÝÁ, ³Û¹å»ë ¿É í³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>âÜ²Ê²îºêì²Ì Ì²Êêºð (5%)</v>
          </cell>
          <cell r="C248" t="str">
            <v>CONTINGENCIES (7%)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Þ²Ð²¶àðÌØ²Ü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>²ÜÎ²ÜÊ²îºêºÈÆ Ì²Êêºð (7%)</v>
          </cell>
          <cell r="C251" t="str">
            <v>CONTINGENCIES (7%)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ÀÝ¹³Ù»ÝÁ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Þ³ÑáõÛÃ(¹ñ³Ù)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Þ³ÑáõÛÃ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Þ³ÑáõÛÃ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Þ³ÑáõÛÃ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Þ³ÑáõÛÃÁ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¶²ÜÒì²Ì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Energy _2002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"/>
      <sheetName val="Energy__2002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>
            <v>1</v>
          </cell>
          <cell r="B1" t="str">
            <v>Ø²î²Î²ð²ðì²Ì ´Ü²ÎâàôÂÚàôÜ 2003-2006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2003-2006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ß³Ñ³·áñÍÙ³Ý ¨ å³Ñå³ÝÙ³Ý Í³Ëë»ñÇ Ù³ë, áñÁ Ñ³ßí³ñÏíáõÙ ¿ áñå»ë Ý»ñ¹ñáõÙÝ»ñÇ ïáÏáë: ÜáõÛÝ Ï»ñå ÇÝãå»ë å³Ñå³ÝÙ³Ý Í³ËëÁ Ñ³Ý¹Çë³ÝáõÙ ¿ Ý»ñ¹ñáõÙÝ»ñÇ µ³ÅÇÝ, ³Û¹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 xml:space="preserve">âÜ²Ê²îºêì²Ì Ì²Êêºð </v>
          </cell>
          <cell r="C248" t="str">
            <v xml:space="preserve">CONTINGENCIES 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ÀÜÂ²òÆÎ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 xml:space="preserve">âÜ²Ê²îºêì²Ì Ì²Êêºð </v>
          </cell>
          <cell r="C251" t="str">
            <v xml:space="preserve">CONTINGENCIES 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ÀÝÃ³óÇÏ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ºÏ³Ùáõï(¹ñ³Ù)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ºÏ³Ùáõï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ºÏ³Ùáõï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ºÏ³Ùáõï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ºÏ³ÙáõïÁ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WASTEWATER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Ð²Þì²ðÎì²Ì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>
            <v>1</v>
          </cell>
          <cell r="B1" t="str">
            <v>Ø²î²Î²ð²ðì²Ì ´Ü²ÎâàôÂÚàôÜ 2002-2006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2002-2006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Üºð¸ðàôØ²ÚÆÜ Äè²ü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å³Ñå³ÝáÕ³Ï³Ý Í³åë»ñÇ ÙÇ Ù³ë, áñÁ Ñ³ßí³ñÏíáõÙ ¿ áñå»ë Ý»ñ¹ñáõÙÝ»ñÇ ïáÏáë: ÜáõÛÝ Ï»ñå ÇÝãå»ë å³Ñå³ÝáÕ³Ï³ÝÁ Ñ³Ý¹Çë³ÝáõÙ ¿ Ý»ñ¹ñáõÙÝ»ñÇ µ³ÅÇÝÁ, ³Û¹å»ë ¿É í³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>²ÜÎ²ÜÊ²îºêºÈÆ Ì²Êêºð (5%)</v>
          </cell>
          <cell r="C248" t="str">
            <v>CONTINGENCIES (5%)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Ì²Êêºð</v>
          </cell>
          <cell r="C250" t="str">
            <v>COSTS</v>
          </cell>
        </row>
        <row r="251">
          <cell r="A251">
            <v>251</v>
          </cell>
          <cell r="B251" t="str">
            <v>²ÜÎ²ÜÊ²îºêºÈÆ Ì²Êêºð (5%)</v>
          </cell>
          <cell r="C251" t="str">
            <v>CONTINGENCIES (5%)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ÀÝ¹³Ù»ÝÁ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Þ²ÐàôÚÂÀ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Þ³ÑáõÛÃ(¹ñ³Ù)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Þ³ÑáõÛÃ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Þ³ÑáõÛÃ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Þ³ÑáõÛÃ (¹ñ³Ù)</v>
          </cell>
          <cell r="C370" t="str">
            <v>Revenue (AMD)</v>
          </cell>
        </row>
        <row r="371">
          <cell r="A371">
            <v>371</v>
          </cell>
          <cell r="B371" t="str">
            <v>Þ²ÐàôÚÂ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Þ²ÐàôÚÂ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Þ²ÐàôÚÂ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Þ³ÑáõÛÃÁ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Ð²ðÎ ÎàÚàôÔàô Ð²Ø²ð</v>
          </cell>
          <cell r="C380" t="str">
            <v>WASTEWATE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-</v>
          </cell>
        </row>
        <row r="432">
          <cell r="A432">
            <v>432</v>
          </cell>
          <cell r="B432" t="str">
            <v>-</v>
          </cell>
          <cell r="C432" t="str">
            <v>-</v>
          </cell>
        </row>
        <row r="433">
          <cell r="A433">
            <v>433</v>
          </cell>
          <cell r="B433" t="str">
            <v>-</v>
          </cell>
          <cell r="C433" t="str">
            <v>-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Ñ³ñÏ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ì³ñã³Ï³Ý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Ñ³ñÏ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Energy _2002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>
            <v>1</v>
          </cell>
          <cell r="B1" t="str">
            <v>Ø²î²Î²ð²ðì²Ì ´Ü²ÎâàôÂÚàôÜ 2003-2006</v>
          </cell>
          <cell r="C1" t="str">
            <v>POPULATION SUPPLIED 2002-2006</v>
          </cell>
          <cell r="E1">
            <v>2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2003-2006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ß³Ñ³·áñÍÙ³Ý ¨ å³Ñå³ÝÙ³Ý Í³Ëë»ñÇ Ù³ë, áñÁ Ñ³ßí³ñÏíáõÙ ¿ áñå»ë Ý»ñ¹ñáõÙÝ»ñÇ ïáÏáë: ÜáõÛÝ Ï»ñå ÇÝãå»ë å³Ñå³ÝÙ³Ý Í³ËëÁ Ñ³Ý¹Çë³ÝáõÙ ¿ Ý»ñ¹ñáõÙÝ»ñÇ µ³ÅÇÝ, ³Û¹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 xml:space="preserve">âÜ²Ê²îºêì²Ì Ì²Êêºð </v>
          </cell>
          <cell r="C248" t="str">
            <v xml:space="preserve">CONTINGENCIES 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ÀÜÂ²òÆÎ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 xml:space="preserve">âÜ²Ê²îºêì²Ì Ì²Êêºð </v>
          </cell>
          <cell r="C251" t="str">
            <v xml:space="preserve">CONTINGENCIES 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ÀÝÃ³óÇÏ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ºÏ³Ùáõï(¹ñ³Ù)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ºÏ³Ùáõï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ºÏ³Ùáõï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ºÏ³Ùáõï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ºÏ³ÙáõïÁ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WASTEWATER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Ð²Þì²ðÎì²Ì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E969B-B30D-457F-B7B9-88FF31B228AF}">
  <dimension ref="B2:S224"/>
  <sheetViews>
    <sheetView tabSelected="1" zoomScale="110" zoomScaleNormal="110" workbookViewId="0">
      <pane xSplit="2" ySplit="5" topLeftCell="C216" activePane="bottomRight" state="frozen"/>
      <selection pane="topRight" activeCell="C1" sqref="C1"/>
      <selection pane="bottomLeft" activeCell="A6" sqref="A6"/>
      <selection pane="bottomRight" activeCell="L1" sqref="L1:L1048576"/>
    </sheetView>
  </sheetViews>
  <sheetFormatPr defaultRowHeight="15" x14ac:dyDescent="0.25"/>
  <cols>
    <col min="1" max="1" width="2.28515625" style="9" customWidth="1"/>
    <col min="2" max="2" width="9.140625" style="8" customWidth="1"/>
    <col min="3" max="3" width="50.7109375" style="9" customWidth="1"/>
    <col min="4" max="5" width="9.140625" style="9"/>
    <col min="6" max="6" width="27.85546875" style="9" customWidth="1"/>
    <col min="7" max="8" width="18.28515625" style="9" customWidth="1"/>
    <col min="9" max="9" width="16.42578125" style="9" bestFit="1" customWidth="1"/>
    <col min="10" max="10" width="16.5703125" style="9" bestFit="1" customWidth="1"/>
    <col min="11" max="11" width="14.28515625" style="8" customWidth="1"/>
    <col min="12" max="12" width="13.28515625" style="9" customWidth="1"/>
    <col min="13" max="13" width="9.140625" style="9" customWidth="1"/>
    <col min="14" max="15" width="9.85546875" style="9" customWidth="1"/>
    <col min="16" max="18" width="9.140625" style="9"/>
    <col min="19" max="19" width="11.5703125" style="9" bestFit="1" customWidth="1"/>
    <col min="20" max="16384" width="9.140625" style="9"/>
  </cols>
  <sheetData>
    <row r="2" spans="2:12" ht="20.25" customHeight="1" x14ac:dyDescent="0.25">
      <c r="B2" s="6" t="s">
        <v>49</v>
      </c>
      <c r="C2" s="7"/>
      <c r="D2" s="7"/>
      <c r="E2" s="7"/>
      <c r="F2" s="7"/>
      <c r="G2" s="7"/>
      <c r="H2" s="7"/>
      <c r="I2" s="7"/>
      <c r="J2" s="7"/>
    </row>
    <row r="4" spans="2:12" s="11" customFormat="1" ht="196.5" customHeight="1" x14ac:dyDescent="0.25">
      <c r="B4" s="10" t="s">
        <v>4</v>
      </c>
      <c r="C4" s="10" t="s">
        <v>5</v>
      </c>
      <c r="D4" s="10" t="s">
        <v>16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</row>
    <row r="5" spans="2:12" s="13" customFormat="1" ht="12.75" x14ac:dyDescent="0.25"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  <c r="I5" s="20">
        <v>8</v>
      </c>
      <c r="J5" s="20">
        <v>9</v>
      </c>
      <c r="K5" s="20">
        <v>10</v>
      </c>
    </row>
    <row r="6" spans="2:12" s="8" customFormat="1" x14ac:dyDescent="0.25">
      <c r="B6" s="12">
        <v>1</v>
      </c>
      <c r="C6" s="14" t="s">
        <v>62</v>
      </c>
      <c r="D6" s="1" t="s">
        <v>2</v>
      </c>
      <c r="E6" s="1">
        <v>15</v>
      </c>
      <c r="F6" s="1" t="s">
        <v>36</v>
      </c>
      <c r="G6" s="1" t="s">
        <v>48</v>
      </c>
      <c r="H6" s="1" t="s">
        <v>48</v>
      </c>
      <c r="I6" s="1" t="s">
        <v>48</v>
      </c>
      <c r="J6" s="1" t="s">
        <v>61</v>
      </c>
      <c r="K6" s="5">
        <v>60</v>
      </c>
      <c r="L6" s="15"/>
    </row>
    <row r="7" spans="2:12" s="8" customFormat="1" x14ac:dyDescent="0.25">
      <c r="B7" s="12">
        <v>2</v>
      </c>
      <c r="C7" s="14" t="s">
        <v>64</v>
      </c>
      <c r="D7" s="1" t="s">
        <v>2</v>
      </c>
      <c r="E7" s="1">
        <v>11</v>
      </c>
      <c r="F7" s="1" t="s">
        <v>36</v>
      </c>
      <c r="G7" s="1" t="s">
        <v>48</v>
      </c>
      <c r="H7" s="1" t="s">
        <v>48</v>
      </c>
      <c r="I7" s="1" t="s">
        <v>48</v>
      </c>
      <c r="J7" s="1" t="s">
        <v>61</v>
      </c>
      <c r="K7" s="5">
        <v>26</v>
      </c>
      <c r="L7" s="15"/>
    </row>
    <row r="8" spans="2:12" s="8" customFormat="1" x14ac:dyDescent="0.25">
      <c r="B8" s="12">
        <v>3</v>
      </c>
      <c r="C8" s="14" t="s">
        <v>65</v>
      </c>
      <c r="D8" s="1" t="s">
        <v>2</v>
      </c>
      <c r="E8" s="1">
        <v>3</v>
      </c>
      <c r="F8" s="4" t="s">
        <v>37</v>
      </c>
      <c r="G8" s="1" t="s">
        <v>48</v>
      </c>
      <c r="H8" s="1" t="s">
        <v>48</v>
      </c>
      <c r="I8" s="1" t="s">
        <v>48</v>
      </c>
      <c r="J8" s="1" t="s">
        <v>61</v>
      </c>
      <c r="K8" s="5">
        <v>6</v>
      </c>
      <c r="L8" s="15"/>
    </row>
    <row r="9" spans="2:12" s="8" customFormat="1" x14ac:dyDescent="0.25">
      <c r="B9" s="12">
        <v>4</v>
      </c>
      <c r="C9" s="14" t="s">
        <v>66</v>
      </c>
      <c r="D9" s="1" t="s">
        <v>2</v>
      </c>
      <c r="E9" s="1">
        <v>500</v>
      </c>
      <c r="F9" s="1" t="s">
        <v>36</v>
      </c>
      <c r="G9" s="1" t="s">
        <v>48</v>
      </c>
      <c r="H9" s="1" t="s">
        <v>48</v>
      </c>
      <c r="I9" s="1" t="s">
        <v>48</v>
      </c>
      <c r="J9" s="1" t="s">
        <v>61</v>
      </c>
      <c r="K9" s="5">
        <v>612.5</v>
      </c>
      <c r="L9" s="15"/>
    </row>
    <row r="10" spans="2:12" s="8" customFormat="1" x14ac:dyDescent="0.25">
      <c r="B10" s="12">
        <v>5</v>
      </c>
      <c r="C10" s="14" t="s">
        <v>67</v>
      </c>
      <c r="D10" s="1" t="s">
        <v>2</v>
      </c>
      <c r="E10" s="1">
        <v>1</v>
      </c>
      <c r="F10" s="4" t="s">
        <v>37</v>
      </c>
      <c r="G10" s="1" t="s">
        <v>48</v>
      </c>
      <c r="H10" s="1" t="s">
        <v>48</v>
      </c>
      <c r="I10" s="1" t="s">
        <v>48</v>
      </c>
      <c r="J10" s="1" t="s">
        <v>61</v>
      </c>
      <c r="K10" s="5">
        <v>1.8</v>
      </c>
      <c r="L10" s="15"/>
    </row>
    <row r="11" spans="2:12" s="8" customFormat="1" x14ac:dyDescent="0.25">
      <c r="B11" s="12">
        <v>6</v>
      </c>
      <c r="C11" s="14" t="s">
        <v>68</v>
      </c>
      <c r="D11" s="1" t="s">
        <v>2</v>
      </c>
      <c r="E11" s="1">
        <v>21.5</v>
      </c>
      <c r="F11" s="1" t="s">
        <v>36</v>
      </c>
      <c r="G11" s="1" t="s">
        <v>48</v>
      </c>
      <c r="H11" s="1" t="s">
        <v>48</v>
      </c>
      <c r="I11" s="1" t="s">
        <v>48</v>
      </c>
      <c r="J11" s="1" t="s">
        <v>61</v>
      </c>
      <c r="K11" s="5">
        <v>135.55000000000001</v>
      </c>
      <c r="L11" s="15"/>
    </row>
    <row r="12" spans="2:12" s="8" customFormat="1" x14ac:dyDescent="0.25">
      <c r="B12" s="12">
        <v>7</v>
      </c>
      <c r="C12" s="14" t="s">
        <v>69</v>
      </c>
      <c r="D12" s="1" t="s">
        <v>2</v>
      </c>
      <c r="E12" s="1">
        <v>160</v>
      </c>
      <c r="F12" s="4" t="s">
        <v>37</v>
      </c>
      <c r="G12" s="1" t="s">
        <v>48</v>
      </c>
      <c r="H12" s="1" t="s">
        <v>48</v>
      </c>
      <c r="I12" s="1" t="s">
        <v>48</v>
      </c>
      <c r="J12" s="1" t="s">
        <v>61</v>
      </c>
      <c r="K12" s="5">
        <v>247.8664</v>
      </c>
      <c r="L12" s="15"/>
    </row>
    <row r="13" spans="2:12" s="8" customFormat="1" x14ac:dyDescent="0.25">
      <c r="B13" s="12">
        <v>8</v>
      </c>
      <c r="C13" s="14" t="s">
        <v>70</v>
      </c>
      <c r="D13" s="1" t="s">
        <v>2</v>
      </c>
      <c r="E13" s="1">
        <v>10</v>
      </c>
      <c r="F13" s="4" t="s">
        <v>37</v>
      </c>
      <c r="G13" s="1" t="s">
        <v>48</v>
      </c>
      <c r="H13" s="1" t="s">
        <v>48</v>
      </c>
      <c r="I13" s="1" t="s">
        <v>48</v>
      </c>
      <c r="J13" s="1" t="s">
        <v>61</v>
      </c>
      <c r="K13" s="5">
        <v>24.5</v>
      </c>
      <c r="L13" s="15"/>
    </row>
    <row r="14" spans="2:12" s="8" customFormat="1" x14ac:dyDescent="0.25">
      <c r="B14" s="12">
        <v>9</v>
      </c>
      <c r="C14" s="14" t="s">
        <v>71</v>
      </c>
      <c r="D14" s="1" t="s">
        <v>2</v>
      </c>
      <c r="E14" s="1">
        <v>2</v>
      </c>
      <c r="F14" s="1" t="s">
        <v>36</v>
      </c>
      <c r="G14" s="1" t="s">
        <v>48</v>
      </c>
      <c r="H14" s="1" t="s">
        <v>48</v>
      </c>
      <c r="I14" s="1" t="s">
        <v>48</v>
      </c>
      <c r="J14" s="1" t="s">
        <v>61</v>
      </c>
      <c r="K14" s="5">
        <v>5</v>
      </c>
      <c r="L14" s="15"/>
    </row>
    <row r="15" spans="2:12" s="8" customFormat="1" x14ac:dyDescent="0.25">
      <c r="B15" s="12">
        <v>10</v>
      </c>
      <c r="C15" s="14" t="s">
        <v>72</v>
      </c>
      <c r="D15" s="1" t="s">
        <v>2</v>
      </c>
      <c r="E15" s="1">
        <v>2</v>
      </c>
      <c r="F15" s="1" t="s">
        <v>36</v>
      </c>
      <c r="G15" s="1" t="s">
        <v>48</v>
      </c>
      <c r="H15" s="1" t="s">
        <v>48</v>
      </c>
      <c r="I15" s="1" t="s">
        <v>48</v>
      </c>
      <c r="J15" s="1" t="s">
        <v>61</v>
      </c>
      <c r="K15" s="5">
        <v>5</v>
      </c>
      <c r="L15" s="15"/>
    </row>
    <row r="16" spans="2:12" s="8" customFormat="1" x14ac:dyDescent="0.25">
      <c r="B16" s="12">
        <v>11</v>
      </c>
      <c r="C16" s="14" t="s">
        <v>73</v>
      </c>
      <c r="D16" s="1" t="s">
        <v>2</v>
      </c>
      <c r="E16" s="1">
        <v>80</v>
      </c>
      <c r="F16" s="4" t="s">
        <v>37</v>
      </c>
      <c r="G16" s="1" t="s">
        <v>48</v>
      </c>
      <c r="H16" s="1" t="s">
        <v>48</v>
      </c>
      <c r="I16" s="1" t="s">
        <v>48</v>
      </c>
      <c r="J16" s="1" t="s">
        <v>61</v>
      </c>
      <c r="K16" s="5">
        <v>106.6664</v>
      </c>
      <c r="L16" s="15"/>
    </row>
    <row r="17" spans="2:12" s="8" customFormat="1" x14ac:dyDescent="0.25">
      <c r="B17" s="12">
        <v>12</v>
      </c>
      <c r="C17" s="14" t="s">
        <v>74</v>
      </c>
      <c r="D17" s="1" t="s">
        <v>2</v>
      </c>
      <c r="E17" s="1">
        <v>1</v>
      </c>
      <c r="F17" s="4" t="s">
        <v>37</v>
      </c>
      <c r="G17" s="1" t="s">
        <v>48</v>
      </c>
      <c r="H17" s="1" t="s">
        <v>48</v>
      </c>
      <c r="I17" s="1" t="s">
        <v>48</v>
      </c>
      <c r="J17" s="1" t="s">
        <v>61</v>
      </c>
      <c r="K17" s="5">
        <v>2.2999999999999998</v>
      </c>
      <c r="L17" s="15"/>
    </row>
    <row r="18" spans="2:12" s="8" customFormat="1" ht="20.25" customHeight="1" x14ac:dyDescent="0.25">
      <c r="B18" s="12">
        <v>13</v>
      </c>
      <c r="C18" s="14" t="s">
        <v>182</v>
      </c>
      <c r="D18" s="1" t="s">
        <v>183</v>
      </c>
      <c r="E18" s="1">
        <v>1</v>
      </c>
      <c r="F18" s="4" t="s">
        <v>37</v>
      </c>
      <c r="G18" s="1" t="s">
        <v>48</v>
      </c>
      <c r="H18" s="1" t="s">
        <v>48</v>
      </c>
      <c r="I18" s="1" t="s">
        <v>48</v>
      </c>
      <c r="J18" s="1" t="s">
        <v>61</v>
      </c>
      <c r="K18" s="5">
        <f>8200+11000</f>
        <v>19200</v>
      </c>
      <c r="L18" s="15"/>
    </row>
    <row r="19" spans="2:12" s="8" customFormat="1" x14ac:dyDescent="0.25">
      <c r="B19" s="12">
        <v>14</v>
      </c>
      <c r="C19" s="14" t="s">
        <v>201</v>
      </c>
      <c r="D19" s="1" t="s">
        <v>155</v>
      </c>
      <c r="E19" s="1">
        <v>1</v>
      </c>
      <c r="F19" s="4" t="s">
        <v>37</v>
      </c>
      <c r="G19" s="1" t="s">
        <v>48</v>
      </c>
      <c r="H19" s="1" t="s">
        <v>48</v>
      </c>
      <c r="I19" s="1" t="s">
        <v>48</v>
      </c>
      <c r="J19" s="1" t="s">
        <v>61</v>
      </c>
      <c r="K19" s="5">
        <v>82.2</v>
      </c>
      <c r="L19" s="15"/>
    </row>
    <row r="20" spans="2:12" s="8" customFormat="1" x14ac:dyDescent="0.25">
      <c r="B20" s="12">
        <v>15</v>
      </c>
      <c r="C20" s="14" t="s">
        <v>75</v>
      </c>
      <c r="D20" s="1" t="s">
        <v>155</v>
      </c>
      <c r="E20" s="1">
        <v>4</v>
      </c>
      <c r="F20" s="4" t="s">
        <v>37</v>
      </c>
      <c r="G20" s="1" t="s">
        <v>48</v>
      </c>
      <c r="H20" s="1" t="s">
        <v>48</v>
      </c>
      <c r="I20" s="1" t="s">
        <v>48</v>
      </c>
      <c r="J20" s="1" t="s">
        <v>61</v>
      </c>
      <c r="K20" s="5">
        <v>32.299999999999997</v>
      </c>
      <c r="L20" s="15"/>
    </row>
    <row r="21" spans="2:12" s="8" customFormat="1" x14ac:dyDescent="0.25">
      <c r="B21" s="12">
        <v>16</v>
      </c>
      <c r="C21" s="14" t="s">
        <v>76</v>
      </c>
      <c r="D21" s="1" t="s">
        <v>155</v>
      </c>
      <c r="E21" s="1">
        <v>1</v>
      </c>
      <c r="F21" s="4" t="s">
        <v>37</v>
      </c>
      <c r="G21" s="1" t="s">
        <v>48</v>
      </c>
      <c r="H21" s="1" t="s">
        <v>48</v>
      </c>
      <c r="I21" s="1" t="s">
        <v>48</v>
      </c>
      <c r="J21" s="1" t="s">
        <v>61</v>
      </c>
      <c r="K21" s="5">
        <v>39</v>
      </c>
      <c r="L21" s="15"/>
    </row>
    <row r="22" spans="2:12" s="8" customFormat="1" x14ac:dyDescent="0.25">
      <c r="B22" s="12">
        <v>17</v>
      </c>
      <c r="C22" s="14" t="s">
        <v>77</v>
      </c>
      <c r="D22" s="1" t="s">
        <v>155</v>
      </c>
      <c r="E22" s="1">
        <v>1</v>
      </c>
      <c r="F22" s="4" t="s">
        <v>37</v>
      </c>
      <c r="G22" s="1" t="s">
        <v>48</v>
      </c>
      <c r="H22" s="1" t="s">
        <v>48</v>
      </c>
      <c r="I22" s="1" t="s">
        <v>48</v>
      </c>
      <c r="J22" s="1" t="s">
        <v>61</v>
      </c>
      <c r="K22" s="5">
        <v>11</v>
      </c>
      <c r="L22" s="15"/>
    </row>
    <row r="23" spans="2:12" s="8" customFormat="1" x14ac:dyDescent="0.25">
      <c r="B23" s="12">
        <v>18</v>
      </c>
      <c r="C23" s="14" t="s">
        <v>64</v>
      </c>
      <c r="D23" s="1" t="s">
        <v>155</v>
      </c>
      <c r="E23" s="1">
        <v>6</v>
      </c>
      <c r="F23" s="4" t="s">
        <v>37</v>
      </c>
      <c r="G23" s="1" t="s">
        <v>48</v>
      </c>
      <c r="H23" s="1" t="s">
        <v>48</v>
      </c>
      <c r="I23" s="1" t="s">
        <v>48</v>
      </c>
      <c r="J23" s="1" t="s">
        <v>61</v>
      </c>
      <c r="K23" s="5">
        <v>15</v>
      </c>
      <c r="L23" s="15"/>
    </row>
    <row r="24" spans="2:12" s="8" customFormat="1" x14ac:dyDescent="0.25">
      <c r="B24" s="12">
        <v>19</v>
      </c>
      <c r="C24" s="14" t="s">
        <v>65</v>
      </c>
      <c r="D24" s="1" t="s">
        <v>155</v>
      </c>
      <c r="E24" s="1">
        <v>3</v>
      </c>
      <c r="F24" s="4" t="s">
        <v>37</v>
      </c>
      <c r="G24" s="1" t="s">
        <v>48</v>
      </c>
      <c r="H24" s="1" t="s">
        <v>48</v>
      </c>
      <c r="I24" s="1" t="s">
        <v>48</v>
      </c>
      <c r="J24" s="1" t="s">
        <v>61</v>
      </c>
      <c r="K24" s="5">
        <v>6</v>
      </c>
      <c r="L24" s="15"/>
    </row>
    <row r="25" spans="2:12" s="8" customFormat="1" x14ac:dyDescent="0.25">
      <c r="B25" s="12">
        <v>20</v>
      </c>
      <c r="C25" s="14" t="s">
        <v>78</v>
      </c>
      <c r="D25" s="1" t="s">
        <v>155</v>
      </c>
      <c r="E25" s="1">
        <v>21</v>
      </c>
      <c r="F25" s="4" t="s">
        <v>37</v>
      </c>
      <c r="G25" s="1" t="s">
        <v>48</v>
      </c>
      <c r="H25" s="1" t="s">
        <v>48</v>
      </c>
      <c r="I25" s="1" t="s">
        <v>48</v>
      </c>
      <c r="J25" s="1" t="s">
        <v>61</v>
      </c>
      <c r="K25" s="5">
        <v>36.5</v>
      </c>
      <c r="L25" s="15"/>
    </row>
    <row r="26" spans="2:12" s="8" customFormat="1" x14ac:dyDescent="0.25">
      <c r="B26" s="12">
        <v>21</v>
      </c>
      <c r="C26" s="14" t="s">
        <v>79</v>
      </c>
      <c r="D26" s="1" t="s">
        <v>155</v>
      </c>
      <c r="E26" s="1">
        <v>2</v>
      </c>
      <c r="F26" s="4" t="s">
        <v>37</v>
      </c>
      <c r="G26" s="1" t="s">
        <v>48</v>
      </c>
      <c r="H26" s="1" t="s">
        <v>48</v>
      </c>
      <c r="I26" s="1" t="s">
        <v>48</v>
      </c>
      <c r="J26" s="1" t="s">
        <v>61</v>
      </c>
      <c r="K26" s="5">
        <v>16</v>
      </c>
      <c r="L26" s="15"/>
    </row>
    <row r="27" spans="2:12" s="8" customFormat="1" x14ac:dyDescent="0.25">
      <c r="B27" s="12">
        <v>22</v>
      </c>
      <c r="C27" s="14" t="s">
        <v>80</v>
      </c>
      <c r="D27" s="1" t="s">
        <v>155</v>
      </c>
      <c r="E27" s="1">
        <v>4</v>
      </c>
      <c r="F27" s="4" t="s">
        <v>37</v>
      </c>
      <c r="G27" s="1" t="s">
        <v>48</v>
      </c>
      <c r="H27" s="1" t="s">
        <v>48</v>
      </c>
      <c r="I27" s="1" t="s">
        <v>48</v>
      </c>
      <c r="J27" s="1" t="s">
        <v>61</v>
      </c>
      <c r="K27" s="5">
        <v>18</v>
      </c>
      <c r="L27" s="15"/>
    </row>
    <row r="28" spans="2:12" s="8" customFormat="1" x14ac:dyDescent="0.25">
      <c r="B28" s="12">
        <v>23</v>
      </c>
      <c r="C28" s="14" t="s">
        <v>81</v>
      </c>
      <c r="D28" s="1" t="s">
        <v>155</v>
      </c>
      <c r="E28" s="1">
        <v>1</v>
      </c>
      <c r="F28" s="4" t="s">
        <v>37</v>
      </c>
      <c r="G28" s="1" t="s">
        <v>48</v>
      </c>
      <c r="H28" s="1" t="s">
        <v>48</v>
      </c>
      <c r="I28" s="1" t="s">
        <v>48</v>
      </c>
      <c r="J28" s="1" t="s">
        <v>61</v>
      </c>
      <c r="K28" s="5">
        <v>2</v>
      </c>
      <c r="L28" s="15"/>
    </row>
    <row r="29" spans="2:12" s="8" customFormat="1" x14ac:dyDescent="0.25">
      <c r="B29" s="12">
        <v>24</v>
      </c>
      <c r="C29" s="14" t="s">
        <v>82</v>
      </c>
      <c r="D29" s="1" t="s">
        <v>155</v>
      </c>
      <c r="E29" s="1">
        <v>1</v>
      </c>
      <c r="F29" s="4" t="s">
        <v>37</v>
      </c>
      <c r="G29" s="1" t="s">
        <v>48</v>
      </c>
      <c r="H29" s="1" t="s">
        <v>48</v>
      </c>
      <c r="I29" s="1" t="s">
        <v>48</v>
      </c>
      <c r="J29" s="1" t="s">
        <v>61</v>
      </c>
      <c r="K29" s="5">
        <v>15</v>
      </c>
      <c r="L29" s="15"/>
    </row>
    <row r="30" spans="2:12" s="8" customFormat="1" x14ac:dyDescent="0.25">
      <c r="B30" s="12">
        <v>25</v>
      </c>
      <c r="C30" s="14" t="s">
        <v>83</v>
      </c>
      <c r="D30" s="1" t="s">
        <v>155</v>
      </c>
      <c r="E30" s="1">
        <v>6</v>
      </c>
      <c r="F30" s="4" t="s">
        <v>37</v>
      </c>
      <c r="G30" s="1" t="s">
        <v>48</v>
      </c>
      <c r="H30" s="1" t="s">
        <v>48</v>
      </c>
      <c r="I30" s="1" t="s">
        <v>48</v>
      </c>
      <c r="J30" s="1" t="s">
        <v>61</v>
      </c>
      <c r="K30" s="5">
        <v>8.4</v>
      </c>
      <c r="L30" s="15"/>
    </row>
    <row r="31" spans="2:12" s="8" customFormat="1" x14ac:dyDescent="0.25">
      <c r="B31" s="12">
        <v>26</v>
      </c>
      <c r="C31" s="14" t="s">
        <v>84</v>
      </c>
      <c r="D31" s="1" t="s">
        <v>155</v>
      </c>
      <c r="E31" s="1">
        <v>3</v>
      </c>
      <c r="F31" s="4" t="s">
        <v>37</v>
      </c>
      <c r="G31" s="1" t="s">
        <v>48</v>
      </c>
      <c r="H31" s="1" t="s">
        <v>48</v>
      </c>
      <c r="I31" s="1" t="s">
        <v>48</v>
      </c>
      <c r="J31" s="1" t="s">
        <v>61</v>
      </c>
      <c r="K31" s="5">
        <v>17</v>
      </c>
      <c r="L31" s="15"/>
    </row>
    <row r="32" spans="2:12" s="8" customFormat="1" x14ac:dyDescent="0.25">
      <c r="B32" s="12">
        <v>27</v>
      </c>
      <c r="C32" s="14" t="s">
        <v>40</v>
      </c>
      <c r="D32" s="1" t="s">
        <v>155</v>
      </c>
      <c r="E32" s="1">
        <v>14</v>
      </c>
      <c r="F32" s="4" t="s">
        <v>37</v>
      </c>
      <c r="G32" s="1" t="s">
        <v>48</v>
      </c>
      <c r="H32" s="1" t="s">
        <v>48</v>
      </c>
      <c r="I32" s="1" t="s">
        <v>48</v>
      </c>
      <c r="J32" s="1" t="s">
        <v>61</v>
      </c>
      <c r="K32" s="5">
        <v>2.2999999999999998</v>
      </c>
      <c r="L32" s="15"/>
    </row>
    <row r="33" spans="2:12" s="8" customFormat="1" x14ac:dyDescent="0.25">
      <c r="B33" s="12">
        <v>28</v>
      </c>
      <c r="C33" s="14" t="s">
        <v>85</v>
      </c>
      <c r="D33" s="1" t="s">
        <v>155</v>
      </c>
      <c r="E33" s="1">
        <v>1</v>
      </c>
      <c r="F33" s="4" t="s">
        <v>37</v>
      </c>
      <c r="G33" s="1" t="s">
        <v>48</v>
      </c>
      <c r="H33" s="1" t="s">
        <v>48</v>
      </c>
      <c r="I33" s="1" t="s">
        <v>48</v>
      </c>
      <c r="J33" s="1" t="s">
        <v>61</v>
      </c>
      <c r="K33" s="5">
        <v>20</v>
      </c>
      <c r="L33" s="15"/>
    </row>
    <row r="34" spans="2:12" s="8" customFormat="1" x14ac:dyDescent="0.25">
      <c r="B34" s="12">
        <v>29</v>
      </c>
      <c r="C34" s="14" t="s">
        <v>86</v>
      </c>
      <c r="D34" s="1" t="s">
        <v>155</v>
      </c>
      <c r="E34" s="1">
        <v>1</v>
      </c>
      <c r="F34" s="4" t="s">
        <v>37</v>
      </c>
      <c r="G34" s="1" t="s">
        <v>48</v>
      </c>
      <c r="H34" s="1" t="s">
        <v>48</v>
      </c>
      <c r="I34" s="1" t="s">
        <v>48</v>
      </c>
      <c r="J34" s="1" t="s">
        <v>61</v>
      </c>
      <c r="K34" s="5">
        <v>9</v>
      </c>
      <c r="L34" s="15"/>
    </row>
    <row r="35" spans="2:12" s="8" customFormat="1" ht="30" x14ac:dyDescent="0.25">
      <c r="B35" s="12">
        <v>30</v>
      </c>
      <c r="C35" s="14" t="s">
        <v>87</v>
      </c>
      <c r="D35" s="1" t="s">
        <v>155</v>
      </c>
      <c r="E35" s="1">
        <v>2</v>
      </c>
      <c r="F35" s="4" t="s">
        <v>37</v>
      </c>
      <c r="G35" s="1" t="s">
        <v>48</v>
      </c>
      <c r="H35" s="1" t="s">
        <v>48</v>
      </c>
      <c r="I35" s="1" t="s">
        <v>48</v>
      </c>
      <c r="J35" s="1" t="s">
        <v>61</v>
      </c>
      <c r="K35" s="5">
        <v>160</v>
      </c>
      <c r="L35" s="15"/>
    </row>
    <row r="36" spans="2:12" s="8" customFormat="1" x14ac:dyDescent="0.25">
      <c r="B36" s="12">
        <v>31</v>
      </c>
      <c r="C36" s="14" t="s">
        <v>88</v>
      </c>
      <c r="D36" s="1" t="s">
        <v>155</v>
      </c>
      <c r="E36" s="1">
        <v>1</v>
      </c>
      <c r="F36" s="4" t="s">
        <v>37</v>
      </c>
      <c r="G36" s="1" t="s">
        <v>48</v>
      </c>
      <c r="H36" s="1" t="s">
        <v>48</v>
      </c>
      <c r="I36" s="1" t="s">
        <v>48</v>
      </c>
      <c r="J36" s="1" t="s">
        <v>61</v>
      </c>
      <c r="K36" s="5">
        <v>41.7</v>
      </c>
      <c r="L36" s="15"/>
    </row>
    <row r="37" spans="2:12" s="8" customFormat="1" x14ac:dyDescent="0.25">
      <c r="B37" s="12">
        <v>32</v>
      </c>
      <c r="C37" s="14" t="s">
        <v>89</v>
      </c>
      <c r="D37" s="1" t="s">
        <v>155</v>
      </c>
      <c r="E37" s="1">
        <v>2</v>
      </c>
      <c r="F37" s="4" t="s">
        <v>37</v>
      </c>
      <c r="G37" s="1" t="s">
        <v>48</v>
      </c>
      <c r="H37" s="1" t="s">
        <v>48</v>
      </c>
      <c r="I37" s="1" t="s">
        <v>48</v>
      </c>
      <c r="J37" s="1" t="s">
        <v>61</v>
      </c>
      <c r="K37" s="5">
        <v>3.4</v>
      </c>
      <c r="L37" s="15"/>
    </row>
    <row r="38" spans="2:12" s="8" customFormat="1" x14ac:dyDescent="0.25">
      <c r="B38" s="12">
        <v>33</v>
      </c>
      <c r="C38" s="14" t="s">
        <v>90</v>
      </c>
      <c r="D38" s="1" t="s">
        <v>155</v>
      </c>
      <c r="E38" s="1">
        <v>3</v>
      </c>
      <c r="F38" s="4" t="s">
        <v>37</v>
      </c>
      <c r="G38" s="1" t="s">
        <v>48</v>
      </c>
      <c r="H38" s="1" t="s">
        <v>48</v>
      </c>
      <c r="I38" s="1" t="s">
        <v>48</v>
      </c>
      <c r="J38" s="1" t="s">
        <v>61</v>
      </c>
      <c r="K38" s="5">
        <v>5.6</v>
      </c>
      <c r="L38" s="15"/>
    </row>
    <row r="39" spans="2:12" s="8" customFormat="1" x14ac:dyDescent="0.25">
      <c r="B39" s="12">
        <v>34</v>
      </c>
      <c r="C39" s="14" t="s">
        <v>70</v>
      </c>
      <c r="D39" s="1" t="s">
        <v>155</v>
      </c>
      <c r="E39" s="1">
        <v>6</v>
      </c>
      <c r="F39" s="4" t="s">
        <v>37</v>
      </c>
      <c r="G39" s="1" t="s">
        <v>48</v>
      </c>
      <c r="H39" s="1" t="s">
        <v>48</v>
      </c>
      <c r="I39" s="1" t="s">
        <v>48</v>
      </c>
      <c r="J39" s="1" t="s">
        <v>61</v>
      </c>
      <c r="K39" s="5">
        <v>16.5</v>
      </c>
      <c r="L39" s="15"/>
    </row>
    <row r="40" spans="2:12" s="8" customFormat="1" x14ac:dyDescent="0.25">
      <c r="B40" s="12">
        <v>35</v>
      </c>
      <c r="C40" s="14" t="s">
        <v>91</v>
      </c>
      <c r="D40" s="1" t="s">
        <v>155</v>
      </c>
      <c r="E40" s="1">
        <v>4</v>
      </c>
      <c r="F40" s="4" t="s">
        <v>37</v>
      </c>
      <c r="G40" s="1" t="s">
        <v>48</v>
      </c>
      <c r="H40" s="1" t="s">
        <v>48</v>
      </c>
      <c r="I40" s="1" t="s">
        <v>48</v>
      </c>
      <c r="J40" s="1" t="s">
        <v>61</v>
      </c>
      <c r="K40" s="5">
        <v>23</v>
      </c>
      <c r="L40" s="15"/>
    </row>
    <row r="41" spans="2:12" s="8" customFormat="1" x14ac:dyDescent="0.25">
      <c r="B41" s="12">
        <v>36</v>
      </c>
      <c r="C41" s="14" t="s">
        <v>92</v>
      </c>
      <c r="D41" s="1" t="s">
        <v>155</v>
      </c>
      <c r="E41" s="1">
        <v>2</v>
      </c>
      <c r="F41" s="4" t="s">
        <v>37</v>
      </c>
      <c r="G41" s="1" t="s">
        <v>48</v>
      </c>
      <c r="H41" s="1" t="s">
        <v>48</v>
      </c>
      <c r="I41" s="1" t="s">
        <v>48</v>
      </c>
      <c r="J41" s="1" t="s">
        <v>61</v>
      </c>
      <c r="K41" s="5">
        <v>9</v>
      </c>
      <c r="L41" s="15"/>
    </row>
    <row r="42" spans="2:12" s="8" customFormat="1" x14ac:dyDescent="0.25">
      <c r="B42" s="12">
        <v>37</v>
      </c>
      <c r="C42" s="14" t="s">
        <v>93</v>
      </c>
      <c r="D42" s="1" t="s">
        <v>155</v>
      </c>
      <c r="E42" s="1">
        <v>4</v>
      </c>
      <c r="F42" s="4" t="s">
        <v>37</v>
      </c>
      <c r="G42" s="1" t="s">
        <v>48</v>
      </c>
      <c r="H42" s="1" t="s">
        <v>48</v>
      </c>
      <c r="I42" s="1" t="s">
        <v>48</v>
      </c>
      <c r="J42" s="1" t="s">
        <v>61</v>
      </c>
      <c r="K42" s="5">
        <v>12.9</v>
      </c>
      <c r="L42" s="15"/>
    </row>
    <row r="43" spans="2:12" s="8" customFormat="1" x14ac:dyDescent="0.25">
      <c r="B43" s="12">
        <v>38</v>
      </c>
      <c r="C43" s="14" t="s">
        <v>94</v>
      </c>
      <c r="D43" s="1" t="s">
        <v>155</v>
      </c>
      <c r="E43" s="1">
        <v>5</v>
      </c>
      <c r="F43" s="4" t="s">
        <v>37</v>
      </c>
      <c r="G43" s="1" t="s">
        <v>48</v>
      </c>
      <c r="H43" s="1" t="s">
        <v>48</v>
      </c>
      <c r="I43" s="1" t="s">
        <v>48</v>
      </c>
      <c r="J43" s="1" t="s">
        <v>61</v>
      </c>
      <c r="K43" s="5">
        <v>2</v>
      </c>
      <c r="L43" s="15"/>
    </row>
    <row r="44" spans="2:12" s="8" customFormat="1" x14ac:dyDescent="0.25">
      <c r="B44" s="12">
        <v>39</v>
      </c>
      <c r="C44" s="14" t="s">
        <v>95</v>
      </c>
      <c r="D44" s="1" t="s">
        <v>155</v>
      </c>
      <c r="E44" s="1">
        <v>4</v>
      </c>
      <c r="F44" s="4" t="s">
        <v>37</v>
      </c>
      <c r="G44" s="1" t="s">
        <v>48</v>
      </c>
      <c r="H44" s="1" t="s">
        <v>48</v>
      </c>
      <c r="I44" s="1" t="s">
        <v>48</v>
      </c>
      <c r="J44" s="1" t="s">
        <v>61</v>
      </c>
      <c r="K44" s="5">
        <v>148</v>
      </c>
      <c r="L44" s="15"/>
    </row>
    <row r="45" spans="2:12" s="8" customFormat="1" x14ac:dyDescent="0.25">
      <c r="B45" s="12">
        <v>40</v>
      </c>
      <c r="C45" s="14" t="s">
        <v>68</v>
      </c>
      <c r="D45" s="1" t="s">
        <v>155</v>
      </c>
      <c r="E45" s="1">
        <v>6.5</v>
      </c>
      <c r="F45" s="4" t="s">
        <v>37</v>
      </c>
      <c r="G45" s="1" t="s">
        <v>48</v>
      </c>
      <c r="H45" s="1" t="s">
        <v>48</v>
      </c>
      <c r="I45" s="1" t="s">
        <v>48</v>
      </c>
      <c r="J45" s="1" t="s">
        <v>61</v>
      </c>
      <c r="K45" s="5">
        <v>56.55</v>
      </c>
      <c r="L45" s="15"/>
    </row>
    <row r="46" spans="2:12" s="8" customFormat="1" x14ac:dyDescent="0.25">
      <c r="B46" s="12">
        <v>41</v>
      </c>
      <c r="C46" s="14" t="s">
        <v>96</v>
      </c>
      <c r="D46" s="1" t="s">
        <v>155</v>
      </c>
      <c r="E46" s="1">
        <v>1</v>
      </c>
      <c r="F46" s="4" t="s">
        <v>37</v>
      </c>
      <c r="G46" s="1" t="s">
        <v>48</v>
      </c>
      <c r="H46" s="1" t="s">
        <v>48</v>
      </c>
      <c r="I46" s="1" t="s">
        <v>48</v>
      </c>
      <c r="J46" s="1" t="s">
        <v>61</v>
      </c>
      <c r="K46" s="5">
        <v>6.8</v>
      </c>
      <c r="L46" s="15"/>
    </row>
    <row r="47" spans="2:12" s="8" customFormat="1" x14ac:dyDescent="0.25">
      <c r="B47" s="12">
        <v>42</v>
      </c>
      <c r="C47" s="14" t="s">
        <v>97</v>
      </c>
      <c r="D47" s="1" t="s">
        <v>155</v>
      </c>
      <c r="E47" s="1">
        <v>2</v>
      </c>
      <c r="F47" s="4" t="s">
        <v>37</v>
      </c>
      <c r="G47" s="1" t="s">
        <v>48</v>
      </c>
      <c r="H47" s="1" t="s">
        <v>48</v>
      </c>
      <c r="I47" s="1" t="s">
        <v>48</v>
      </c>
      <c r="J47" s="1" t="s">
        <v>61</v>
      </c>
      <c r="K47" s="5">
        <v>5</v>
      </c>
      <c r="L47" s="15"/>
    </row>
    <row r="48" spans="2:12" s="8" customFormat="1" x14ac:dyDescent="0.25">
      <c r="B48" s="12">
        <v>43</v>
      </c>
      <c r="C48" s="14" t="s">
        <v>98</v>
      </c>
      <c r="D48" s="1" t="s">
        <v>155</v>
      </c>
      <c r="E48" s="1">
        <v>2</v>
      </c>
      <c r="F48" s="4" t="s">
        <v>37</v>
      </c>
      <c r="G48" s="1" t="s">
        <v>48</v>
      </c>
      <c r="H48" s="1" t="s">
        <v>48</v>
      </c>
      <c r="I48" s="1" t="s">
        <v>48</v>
      </c>
      <c r="J48" s="1" t="s">
        <v>61</v>
      </c>
      <c r="K48" s="5">
        <v>2.2000000000000002</v>
      </c>
      <c r="L48" s="15"/>
    </row>
    <row r="49" spans="2:12" s="8" customFormat="1" x14ac:dyDescent="0.25">
      <c r="B49" s="12">
        <v>44</v>
      </c>
      <c r="C49" s="14" t="s">
        <v>99</v>
      </c>
      <c r="D49" s="1" t="s">
        <v>155</v>
      </c>
      <c r="E49" s="1">
        <v>12</v>
      </c>
      <c r="F49" s="4" t="s">
        <v>37</v>
      </c>
      <c r="G49" s="1" t="s">
        <v>48</v>
      </c>
      <c r="H49" s="1" t="s">
        <v>48</v>
      </c>
      <c r="I49" s="1" t="s">
        <v>48</v>
      </c>
      <c r="J49" s="1" t="s">
        <v>61</v>
      </c>
      <c r="K49" s="5">
        <v>3</v>
      </c>
      <c r="L49" s="15"/>
    </row>
    <row r="50" spans="2:12" s="8" customFormat="1" x14ac:dyDescent="0.25">
      <c r="B50" s="12">
        <v>45</v>
      </c>
      <c r="C50" s="14" t="s">
        <v>100</v>
      </c>
      <c r="D50" s="1" t="s">
        <v>155</v>
      </c>
      <c r="E50" s="1">
        <v>2</v>
      </c>
      <c r="F50" s="4" t="s">
        <v>37</v>
      </c>
      <c r="G50" s="1" t="s">
        <v>48</v>
      </c>
      <c r="H50" s="1" t="s">
        <v>48</v>
      </c>
      <c r="I50" s="1" t="s">
        <v>48</v>
      </c>
      <c r="J50" s="1" t="s">
        <v>61</v>
      </c>
      <c r="K50" s="5">
        <v>9</v>
      </c>
      <c r="L50" s="15"/>
    </row>
    <row r="51" spans="2:12" s="8" customFormat="1" x14ac:dyDescent="0.25">
      <c r="B51" s="12">
        <v>46</v>
      </c>
      <c r="C51" s="14" t="s">
        <v>101</v>
      </c>
      <c r="D51" s="1" t="s">
        <v>155</v>
      </c>
      <c r="E51" s="1">
        <v>2</v>
      </c>
      <c r="F51" s="4" t="s">
        <v>37</v>
      </c>
      <c r="G51" s="1" t="s">
        <v>48</v>
      </c>
      <c r="H51" s="1" t="s">
        <v>48</v>
      </c>
      <c r="I51" s="1" t="s">
        <v>48</v>
      </c>
      <c r="J51" s="1" t="s">
        <v>61</v>
      </c>
      <c r="K51" s="5">
        <v>3.4</v>
      </c>
      <c r="L51" s="15"/>
    </row>
    <row r="52" spans="2:12" s="8" customFormat="1" x14ac:dyDescent="0.25">
      <c r="B52" s="12">
        <v>47</v>
      </c>
      <c r="C52" s="14" t="s">
        <v>102</v>
      </c>
      <c r="D52" s="1" t="s">
        <v>155</v>
      </c>
      <c r="E52" s="1">
        <v>2</v>
      </c>
      <c r="F52" s="4" t="s">
        <v>37</v>
      </c>
      <c r="G52" s="1" t="s">
        <v>48</v>
      </c>
      <c r="H52" s="1" t="s">
        <v>48</v>
      </c>
      <c r="I52" s="1" t="s">
        <v>48</v>
      </c>
      <c r="J52" s="1" t="s">
        <v>61</v>
      </c>
      <c r="K52" s="5">
        <v>4.5</v>
      </c>
      <c r="L52" s="15"/>
    </row>
    <row r="53" spans="2:12" s="8" customFormat="1" x14ac:dyDescent="0.25">
      <c r="B53" s="12">
        <v>48</v>
      </c>
      <c r="C53" s="14" t="s">
        <v>103</v>
      </c>
      <c r="D53" s="1" t="s">
        <v>155</v>
      </c>
      <c r="E53" s="1">
        <v>2</v>
      </c>
      <c r="F53" s="4" t="s">
        <v>37</v>
      </c>
      <c r="G53" s="1" t="s">
        <v>48</v>
      </c>
      <c r="H53" s="1" t="s">
        <v>48</v>
      </c>
      <c r="I53" s="1" t="s">
        <v>48</v>
      </c>
      <c r="J53" s="1" t="s">
        <v>61</v>
      </c>
      <c r="K53" s="5">
        <v>1.4</v>
      </c>
      <c r="L53" s="15"/>
    </row>
    <row r="54" spans="2:12" s="8" customFormat="1" x14ac:dyDescent="0.25">
      <c r="B54" s="12">
        <v>49</v>
      </c>
      <c r="C54" s="14" t="s">
        <v>104</v>
      </c>
      <c r="D54" s="1" t="s">
        <v>155</v>
      </c>
      <c r="E54" s="1">
        <v>4</v>
      </c>
      <c r="F54" s="4" t="s">
        <v>37</v>
      </c>
      <c r="G54" s="1" t="s">
        <v>48</v>
      </c>
      <c r="H54" s="1" t="s">
        <v>48</v>
      </c>
      <c r="I54" s="1" t="s">
        <v>48</v>
      </c>
      <c r="J54" s="1" t="s">
        <v>61</v>
      </c>
      <c r="K54" s="5">
        <v>0.8</v>
      </c>
      <c r="L54" s="15"/>
    </row>
    <row r="55" spans="2:12" s="8" customFormat="1" x14ac:dyDescent="0.25">
      <c r="B55" s="12">
        <v>50</v>
      </c>
      <c r="C55" s="14" t="s">
        <v>105</v>
      </c>
      <c r="D55" s="1" t="s">
        <v>155</v>
      </c>
      <c r="E55" s="1">
        <v>1</v>
      </c>
      <c r="F55" s="4" t="s">
        <v>37</v>
      </c>
      <c r="G55" s="1" t="s">
        <v>48</v>
      </c>
      <c r="H55" s="1" t="s">
        <v>48</v>
      </c>
      <c r="I55" s="1" t="s">
        <v>48</v>
      </c>
      <c r="J55" s="1" t="s">
        <v>61</v>
      </c>
      <c r="K55" s="5">
        <v>1.5</v>
      </c>
      <c r="L55" s="15"/>
    </row>
    <row r="56" spans="2:12" s="8" customFormat="1" x14ac:dyDescent="0.25">
      <c r="B56" s="12">
        <v>51</v>
      </c>
      <c r="C56" s="14" t="s">
        <v>106</v>
      </c>
      <c r="D56" s="1" t="s">
        <v>155</v>
      </c>
      <c r="E56" s="1">
        <v>13</v>
      </c>
      <c r="F56" s="4" t="s">
        <v>37</v>
      </c>
      <c r="G56" s="1" t="s">
        <v>48</v>
      </c>
      <c r="H56" s="1" t="s">
        <v>48</v>
      </c>
      <c r="I56" s="1" t="s">
        <v>48</v>
      </c>
      <c r="J56" s="1" t="s">
        <v>61</v>
      </c>
      <c r="K56" s="5">
        <v>3.5</v>
      </c>
      <c r="L56" s="15"/>
    </row>
    <row r="57" spans="2:12" s="8" customFormat="1" x14ac:dyDescent="0.25">
      <c r="B57" s="12">
        <v>52</v>
      </c>
      <c r="C57" s="14" t="s">
        <v>107</v>
      </c>
      <c r="D57" s="1" t="s">
        <v>155</v>
      </c>
      <c r="E57" s="1">
        <v>10</v>
      </c>
      <c r="F57" s="4" t="s">
        <v>37</v>
      </c>
      <c r="G57" s="1" t="s">
        <v>48</v>
      </c>
      <c r="H57" s="1" t="s">
        <v>48</v>
      </c>
      <c r="I57" s="1" t="s">
        <v>48</v>
      </c>
      <c r="J57" s="1" t="s">
        <v>61</v>
      </c>
      <c r="K57" s="5">
        <v>2.5</v>
      </c>
      <c r="L57" s="15"/>
    </row>
    <row r="58" spans="2:12" s="8" customFormat="1" x14ac:dyDescent="0.25">
      <c r="B58" s="12">
        <v>53</v>
      </c>
      <c r="C58" s="14" t="s">
        <v>108</v>
      </c>
      <c r="D58" s="1" t="s">
        <v>155</v>
      </c>
      <c r="E58" s="1">
        <v>4</v>
      </c>
      <c r="F58" s="4" t="s">
        <v>37</v>
      </c>
      <c r="G58" s="1" t="s">
        <v>48</v>
      </c>
      <c r="H58" s="1" t="s">
        <v>48</v>
      </c>
      <c r="I58" s="1" t="s">
        <v>48</v>
      </c>
      <c r="J58" s="1" t="s">
        <v>61</v>
      </c>
      <c r="K58" s="5">
        <v>28</v>
      </c>
      <c r="L58" s="15"/>
    </row>
    <row r="59" spans="2:12" s="8" customFormat="1" x14ac:dyDescent="0.25">
      <c r="B59" s="12">
        <v>54</v>
      </c>
      <c r="C59" s="14" t="s">
        <v>109</v>
      </c>
      <c r="D59" s="1" t="s">
        <v>155</v>
      </c>
      <c r="E59" s="1">
        <v>2</v>
      </c>
      <c r="F59" s="4" t="s">
        <v>37</v>
      </c>
      <c r="G59" s="1" t="s">
        <v>48</v>
      </c>
      <c r="H59" s="1" t="s">
        <v>48</v>
      </c>
      <c r="I59" s="1" t="s">
        <v>48</v>
      </c>
      <c r="J59" s="1" t="s">
        <v>61</v>
      </c>
      <c r="K59" s="5">
        <v>25.4</v>
      </c>
      <c r="L59" s="15"/>
    </row>
    <row r="60" spans="2:12" s="8" customFormat="1" x14ac:dyDescent="0.25">
      <c r="B60" s="12">
        <v>55</v>
      </c>
      <c r="C60" s="14" t="s">
        <v>110</v>
      </c>
      <c r="D60" s="1" t="s">
        <v>155</v>
      </c>
      <c r="E60" s="1">
        <v>2</v>
      </c>
      <c r="F60" s="4" t="s">
        <v>37</v>
      </c>
      <c r="G60" s="1" t="s">
        <v>48</v>
      </c>
      <c r="H60" s="1" t="s">
        <v>48</v>
      </c>
      <c r="I60" s="1" t="s">
        <v>48</v>
      </c>
      <c r="J60" s="1" t="s">
        <v>61</v>
      </c>
      <c r="K60" s="5">
        <v>14</v>
      </c>
      <c r="L60" s="15"/>
    </row>
    <row r="61" spans="2:12" s="8" customFormat="1" x14ac:dyDescent="0.25">
      <c r="B61" s="12">
        <v>56</v>
      </c>
      <c r="C61" s="14" t="s">
        <v>111</v>
      </c>
      <c r="D61" s="1" t="s">
        <v>155</v>
      </c>
      <c r="E61" s="1">
        <v>2</v>
      </c>
      <c r="F61" s="4" t="s">
        <v>37</v>
      </c>
      <c r="G61" s="1" t="s">
        <v>48</v>
      </c>
      <c r="H61" s="1" t="s">
        <v>48</v>
      </c>
      <c r="I61" s="1" t="s">
        <v>48</v>
      </c>
      <c r="J61" s="1" t="s">
        <v>61</v>
      </c>
      <c r="K61" s="5">
        <v>34</v>
      </c>
      <c r="L61" s="15"/>
    </row>
    <row r="62" spans="2:12" s="8" customFormat="1" x14ac:dyDescent="0.25">
      <c r="B62" s="12">
        <v>57</v>
      </c>
      <c r="C62" s="14" t="s">
        <v>112</v>
      </c>
      <c r="D62" s="1" t="s">
        <v>155</v>
      </c>
      <c r="E62" s="1">
        <v>2</v>
      </c>
      <c r="F62" s="4" t="s">
        <v>37</v>
      </c>
      <c r="G62" s="1" t="s">
        <v>48</v>
      </c>
      <c r="H62" s="1" t="s">
        <v>48</v>
      </c>
      <c r="I62" s="1" t="s">
        <v>48</v>
      </c>
      <c r="J62" s="1" t="s">
        <v>61</v>
      </c>
      <c r="K62" s="5">
        <v>9</v>
      </c>
      <c r="L62" s="15"/>
    </row>
    <row r="63" spans="2:12" s="8" customFormat="1" x14ac:dyDescent="0.25">
      <c r="B63" s="12">
        <v>58</v>
      </c>
      <c r="C63" s="14" t="s">
        <v>113</v>
      </c>
      <c r="D63" s="1" t="s">
        <v>155</v>
      </c>
      <c r="E63" s="1">
        <v>1</v>
      </c>
      <c r="F63" s="4" t="s">
        <v>37</v>
      </c>
      <c r="G63" s="1" t="s">
        <v>48</v>
      </c>
      <c r="H63" s="1" t="s">
        <v>48</v>
      </c>
      <c r="I63" s="1" t="s">
        <v>48</v>
      </c>
      <c r="J63" s="1" t="s">
        <v>61</v>
      </c>
      <c r="K63" s="5">
        <v>2.2999999999999998</v>
      </c>
      <c r="L63" s="15"/>
    </row>
    <row r="64" spans="2:12" s="8" customFormat="1" x14ac:dyDescent="0.25">
      <c r="B64" s="12">
        <v>59</v>
      </c>
      <c r="C64" s="14" t="s">
        <v>114</v>
      </c>
      <c r="D64" s="1" t="s">
        <v>155</v>
      </c>
      <c r="E64" s="1">
        <v>2</v>
      </c>
      <c r="F64" s="4" t="s">
        <v>37</v>
      </c>
      <c r="G64" s="1" t="s">
        <v>48</v>
      </c>
      <c r="H64" s="1" t="s">
        <v>48</v>
      </c>
      <c r="I64" s="1" t="s">
        <v>48</v>
      </c>
      <c r="J64" s="1" t="s">
        <v>61</v>
      </c>
      <c r="K64" s="5">
        <v>11</v>
      </c>
      <c r="L64" s="15"/>
    </row>
    <row r="65" spans="2:12" s="8" customFormat="1" x14ac:dyDescent="0.25">
      <c r="B65" s="12">
        <v>60</v>
      </c>
      <c r="C65" s="14" t="s">
        <v>115</v>
      </c>
      <c r="D65" s="1" t="s">
        <v>155</v>
      </c>
      <c r="E65" s="1">
        <v>2</v>
      </c>
      <c r="F65" s="4" t="s">
        <v>37</v>
      </c>
      <c r="G65" s="1" t="s">
        <v>48</v>
      </c>
      <c r="H65" s="1" t="s">
        <v>48</v>
      </c>
      <c r="I65" s="1" t="s">
        <v>48</v>
      </c>
      <c r="J65" s="1" t="s">
        <v>61</v>
      </c>
      <c r="K65" s="5">
        <v>32.6</v>
      </c>
      <c r="L65" s="15"/>
    </row>
    <row r="66" spans="2:12" s="8" customFormat="1" x14ac:dyDescent="0.25">
      <c r="B66" s="12">
        <v>61</v>
      </c>
      <c r="C66" s="14" t="s">
        <v>116</v>
      </c>
      <c r="D66" s="1" t="s">
        <v>155</v>
      </c>
      <c r="E66" s="1">
        <v>2</v>
      </c>
      <c r="F66" s="4" t="s">
        <v>37</v>
      </c>
      <c r="G66" s="1" t="s">
        <v>48</v>
      </c>
      <c r="H66" s="1" t="s">
        <v>48</v>
      </c>
      <c r="I66" s="1" t="s">
        <v>48</v>
      </c>
      <c r="J66" s="1" t="s">
        <v>61</v>
      </c>
      <c r="K66" s="5">
        <v>40</v>
      </c>
      <c r="L66" s="15"/>
    </row>
    <row r="67" spans="2:12" s="8" customFormat="1" x14ac:dyDescent="0.25">
      <c r="B67" s="12">
        <v>62</v>
      </c>
      <c r="C67" s="14" t="s">
        <v>117</v>
      </c>
      <c r="D67" s="1" t="s">
        <v>155</v>
      </c>
      <c r="E67" s="1">
        <v>1</v>
      </c>
      <c r="F67" s="4" t="s">
        <v>37</v>
      </c>
      <c r="G67" s="1" t="s">
        <v>48</v>
      </c>
      <c r="H67" s="1" t="s">
        <v>48</v>
      </c>
      <c r="I67" s="1" t="s">
        <v>48</v>
      </c>
      <c r="J67" s="1" t="s">
        <v>61</v>
      </c>
      <c r="K67" s="5">
        <v>20</v>
      </c>
      <c r="L67" s="15"/>
    </row>
    <row r="68" spans="2:12" s="8" customFormat="1" x14ac:dyDescent="0.25">
      <c r="B68" s="12">
        <v>63</v>
      </c>
      <c r="C68" s="14" t="s">
        <v>118</v>
      </c>
      <c r="D68" s="1" t="s">
        <v>155</v>
      </c>
      <c r="E68" s="1">
        <v>1</v>
      </c>
      <c r="F68" s="4" t="s">
        <v>37</v>
      </c>
      <c r="G68" s="1" t="s">
        <v>48</v>
      </c>
      <c r="H68" s="1" t="s">
        <v>48</v>
      </c>
      <c r="I68" s="1" t="s">
        <v>48</v>
      </c>
      <c r="J68" s="1" t="s">
        <v>61</v>
      </c>
      <c r="K68" s="5">
        <v>2.2000000000000002</v>
      </c>
      <c r="L68" s="15"/>
    </row>
    <row r="69" spans="2:12" s="8" customFormat="1" x14ac:dyDescent="0.25">
      <c r="B69" s="12">
        <v>64</v>
      </c>
      <c r="C69" s="14" t="s">
        <v>119</v>
      </c>
      <c r="D69" s="1" t="s">
        <v>155</v>
      </c>
      <c r="E69" s="1">
        <v>1</v>
      </c>
      <c r="F69" s="4" t="s">
        <v>37</v>
      </c>
      <c r="G69" s="1" t="s">
        <v>48</v>
      </c>
      <c r="H69" s="1" t="s">
        <v>48</v>
      </c>
      <c r="I69" s="1" t="s">
        <v>48</v>
      </c>
      <c r="J69" s="1" t="s">
        <v>61</v>
      </c>
      <c r="K69" s="5">
        <v>1.1000000000000001</v>
      </c>
      <c r="L69" s="15"/>
    </row>
    <row r="70" spans="2:12" s="8" customFormat="1" x14ac:dyDescent="0.25">
      <c r="B70" s="12">
        <v>65</v>
      </c>
      <c r="C70" s="14" t="s">
        <v>120</v>
      </c>
      <c r="D70" s="1" t="s">
        <v>155</v>
      </c>
      <c r="E70" s="1">
        <v>2</v>
      </c>
      <c r="F70" s="4" t="s">
        <v>37</v>
      </c>
      <c r="G70" s="1" t="s">
        <v>48</v>
      </c>
      <c r="H70" s="1" t="s">
        <v>48</v>
      </c>
      <c r="I70" s="1" t="s">
        <v>48</v>
      </c>
      <c r="J70" s="1" t="s">
        <v>61</v>
      </c>
      <c r="K70" s="5">
        <v>2</v>
      </c>
      <c r="L70" s="15"/>
    </row>
    <row r="71" spans="2:12" s="8" customFormat="1" x14ac:dyDescent="0.25">
      <c r="B71" s="12">
        <v>66</v>
      </c>
      <c r="C71" s="14" t="s">
        <v>121</v>
      </c>
      <c r="D71" s="1" t="s">
        <v>155</v>
      </c>
      <c r="E71" s="1">
        <v>1</v>
      </c>
      <c r="F71" s="4" t="s">
        <v>37</v>
      </c>
      <c r="G71" s="1" t="s">
        <v>48</v>
      </c>
      <c r="H71" s="1" t="s">
        <v>48</v>
      </c>
      <c r="I71" s="1" t="s">
        <v>48</v>
      </c>
      <c r="J71" s="1" t="s">
        <v>61</v>
      </c>
      <c r="K71" s="5">
        <v>1.2</v>
      </c>
      <c r="L71" s="15"/>
    </row>
    <row r="72" spans="2:12" s="8" customFormat="1" x14ac:dyDescent="0.25">
      <c r="B72" s="12">
        <v>67</v>
      </c>
      <c r="C72" s="14" t="s">
        <v>62</v>
      </c>
      <c r="D72" s="1" t="s">
        <v>155</v>
      </c>
      <c r="E72" s="1">
        <v>15</v>
      </c>
      <c r="F72" s="4" t="s">
        <v>37</v>
      </c>
      <c r="G72" s="1" t="s">
        <v>48</v>
      </c>
      <c r="H72" s="1" t="s">
        <v>48</v>
      </c>
      <c r="I72" s="1" t="s">
        <v>48</v>
      </c>
      <c r="J72" s="1" t="s">
        <v>61</v>
      </c>
      <c r="K72" s="5">
        <v>60</v>
      </c>
      <c r="L72" s="15"/>
    </row>
    <row r="73" spans="2:12" s="8" customFormat="1" x14ac:dyDescent="0.25">
      <c r="B73" s="12">
        <v>68</v>
      </c>
      <c r="C73" s="14" t="s">
        <v>122</v>
      </c>
      <c r="D73" s="1" t="s">
        <v>155</v>
      </c>
      <c r="E73" s="1">
        <v>1</v>
      </c>
      <c r="F73" s="4" t="s">
        <v>37</v>
      </c>
      <c r="G73" s="1" t="s">
        <v>48</v>
      </c>
      <c r="H73" s="1" t="s">
        <v>48</v>
      </c>
      <c r="I73" s="1" t="s">
        <v>48</v>
      </c>
      <c r="J73" s="1" t="s">
        <v>61</v>
      </c>
      <c r="K73" s="5">
        <v>3</v>
      </c>
      <c r="L73" s="15"/>
    </row>
    <row r="74" spans="2:12" s="8" customFormat="1" x14ac:dyDescent="0.25">
      <c r="B74" s="12">
        <v>69</v>
      </c>
      <c r="C74" s="14" t="s">
        <v>123</v>
      </c>
      <c r="D74" s="1" t="s">
        <v>155</v>
      </c>
      <c r="E74" s="1">
        <v>4</v>
      </c>
      <c r="F74" s="4" t="s">
        <v>37</v>
      </c>
      <c r="G74" s="1" t="s">
        <v>48</v>
      </c>
      <c r="H74" s="1" t="s">
        <v>48</v>
      </c>
      <c r="I74" s="1" t="s">
        <v>48</v>
      </c>
      <c r="J74" s="1" t="s">
        <v>61</v>
      </c>
      <c r="K74" s="5">
        <v>4</v>
      </c>
      <c r="L74" s="15"/>
    </row>
    <row r="75" spans="2:12" s="8" customFormat="1" x14ac:dyDescent="0.25">
      <c r="B75" s="12">
        <v>70</v>
      </c>
      <c r="C75" s="14" t="s">
        <v>124</v>
      </c>
      <c r="D75" s="1" t="s">
        <v>155</v>
      </c>
      <c r="E75" s="1">
        <v>4</v>
      </c>
      <c r="F75" s="4" t="s">
        <v>37</v>
      </c>
      <c r="G75" s="1" t="s">
        <v>48</v>
      </c>
      <c r="H75" s="1" t="s">
        <v>48</v>
      </c>
      <c r="I75" s="1" t="s">
        <v>48</v>
      </c>
      <c r="J75" s="1" t="s">
        <v>61</v>
      </c>
      <c r="K75" s="5">
        <v>13.4</v>
      </c>
      <c r="L75" s="15"/>
    </row>
    <row r="76" spans="2:12" s="8" customFormat="1" x14ac:dyDescent="0.25">
      <c r="B76" s="12">
        <v>71</v>
      </c>
      <c r="C76" s="14" t="s">
        <v>125</v>
      </c>
      <c r="D76" s="1" t="s">
        <v>155</v>
      </c>
      <c r="E76" s="1">
        <v>1</v>
      </c>
      <c r="F76" s="4" t="s">
        <v>37</v>
      </c>
      <c r="G76" s="1" t="s">
        <v>48</v>
      </c>
      <c r="H76" s="1" t="s">
        <v>48</v>
      </c>
      <c r="I76" s="1" t="s">
        <v>48</v>
      </c>
      <c r="J76" s="1" t="s">
        <v>61</v>
      </c>
      <c r="K76" s="5">
        <v>1.5</v>
      </c>
      <c r="L76" s="15"/>
    </row>
    <row r="77" spans="2:12" s="8" customFormat="1" x14ac:dyDescent="0.25">
      <c r="B77" s="12">
        <v>72</v>
      </c>
      <c r="C77" s="14" t="s">
        <v>126</v>
      </c>
      <c r="D77" s="1" t="s">
        <v>155</v>
      </c>
      <c r="E77" s="1">
        <v>1</v>
      </c>
      <c r="F77" s="4" t="s">
        <v>37</v>
      </c>
      <c r="G77" s="1" t="s">
        <v>48</v>
      </c>
      <c r="H77" s="1" t="s">
        <v>48</v>
      </c>
      <c r="I77" s="1" t="s">
        <v>48</v>
      </c>
      <c r="J77" s="1" t="s">
        <v>61</v>
      </c>
      <c r="K77" s="5">
        <v>8</v>
      </c>
      <c r="L77" s="15"/>
    </row>
    <row r="78" spans="2:12" s="8" customFormat="1" x14ac:dyDescent="0.25">
      <c r="B78" s="12">
        <v>73</v>
      </c>
      <c r="C78" s="14" t="s">
        <v>127</v>
      </c>
      <c r="D78" s="1" t="s">
        <v>155</v>
      </c>
      <c r="E78" s="1">
        <v>1</v>
      </c>
      <c r="F78" s="4" t="s">
        <v>37</v>
      </c>
      <c r="G78" s="1" t="s">
        <v>48</v>
      </c>
      <c r="H78" s="1" t="s">
        <v>48</v>
      </c>
      <c r="I78" s="1" t="s">
        <v>48</v>
      </c>
      <c r="J78" s="1" t="s">
        <v>61</v>
      </c>
      <c r="K78" s="5">
        <v>12</v>
      </c>
      <c r="L78" s="15"/>
    </row>
    <row r="79" spans="2:12" s="8" customFormat="1" x14ac:dyDescent="0.25">
      <c r="B79" s="12">
        <v>74</v>
      </c>
      <c r="C79" s="14" t="s">
        <v>128</v>
      </c>
      <c r="D79" s="1" t="s">
        <v>155</v>
      </c>
      <c r="E79" s="1">
        <v>1</v>
      </c>
      <c r="F79" s="4" t="s">
        <v>37</v>
      </c>
      <c r="G79" s="1" t="s">
        <v>48</v>
      </c>
      <c r="H79" s="1" t="s">
        <v>48</v>
      </c>
      <c r="I79" s="1" t="s">
        <v>48</v>
      </c>
      <c r="J79" s="1" t="s">
        <v>61</v>
      </c>
      <c r="K79" s="5">
        <v>7</v>
      </c>
      <c r="L79" s="15"/>
    </row>
    <row r="80" spans="2:12" s="8" customFormat="1" x14ac:dyDescent="0.25">
      <c r="B80" s="12">
        <v>75</v>
      </c>
      <c r="C80" s="14" t="s">
        <v>129</v>
      </c>
      <c r="D80" s="1" t="s">
        <v>155</v>
      </c>
      <c r="E80" s="1">
        <v>2</v>
      </c>
      <c r="F80" s="4" t="s">
        <v>37</v>
      </c>
      <c r="G80" s="1" t="s">
        <v>48</v>
      </c>
      <c r="H80" s="1" t="s">
        <v>48</v>
      </c>
      <c r="I80" s="1" t="s">
        <v>48</v>
      </c>
      <c r="J80" s="1" t="s">
        <v>61</v>
      </c>
      <c r="K80" s="5">
        <v>7.6</v>
      </c>
      <c r="L80" s="15"/>
    </row>
    <row r="81" spans="2:12" s="8" customFormat="1" x14ac:dyDescent="0.25">
      <c r="B81" s="12">
        <v>76</v>
      </c>
      <c r="C81" s="14" t="s">
        <v>130</v>
      </c>
      <c r="D81" s="1" t="s">
        <v>155</v>
      </c>
      <c r="E81" s="1">
        <v>1</v>
      </c>
      <c r="F81" s="4" t="s">
        <v>37</v>
      </c>
      <c r="G81" s="1" t="s">
        <v>48</v>
      </c>
      <c r="H81" s="1" t="s">
        <v>48</v>
      </c>
      <c r="I81" s="1" t="s">
        <v>48</v>
      </c>
      <c r="J81" s="1" t="s">
        <v>61</v>
      </c>
      <c r="K81" s="5">
        <v>16</v>
      </c>
      <c r="L81" s="15"/>
    </row>
    <row r="82" spans="2:12" s="8" customFormat="1" x14ac:dyDescent="0.25">
      <c r="B82" s="12">
        <v>77</v>
      </c>
      <c r="C82" s="14" t="s">
        <v>131</v>
      </c>
      <c r="D82" s="1" t="s">
        <v>155</v>
      </c>
      <c r="E82" s="1">
        <v>1</v>
      </c>
      <c r="F82" s="4" t="s">
        <v>37</v>
      </c>
      <c r="G82" s="1" t="s">
        <v>48</v>
      </c>
      <c r="H82" s="1" t="s">
        <v>48</v>
      </c>
      <c r="I82" s="1" t="s">
        <v>48</v>
      </c>
      <c r="J82" s="1" t="s">
        <v>61</v>
      </c>
      <c r="K82" s="5">
        <v>9.5</v>
      </c>
      <c r="L82" s="15"/>
    </row>
    <row r="83" spans="2:12" s="8" customFormat="1" x14ac:dyDescent="0.25">
      <c r="B83" s="12">
        <v>78</v>
      </c>
      <c r="C83" s="14" t="s">
        <v>132</v>
      </c>
      <c r="D83" s="1" t="s">
        <v>155</v>
      </c>
      <c r="E83" s="1">
        <v>2</v>
      </c>
      <c r="F83" s="4" t="s">
        <v>37</v>
      </c>
      <c r="G83" s="1" t="s">
        <v>48</v>
      </c>
      <c r="H83" s="1" t="s">
        <v>48</v>
      </c>
      <c r="I83" s="1" t="s">
        <v>48</v>
      </c>
      <c r="J83" s="1" t="s">
        <v>61</v>
      </c>
      <c r="K83" s="5">
        <v>42</v>
      </c>
      <c r="L83" s="15"/>
    </row>
    <row r="84" spans="2:12" s="8" customFormat="1" x14ac:dyDescent="0.25">
      <c r="B84" s="12">
        <v>79</v>
      </c>
      <c r="C84" s="14" t="s">
        <v>133</v>
      </c>
      <c r="D84" s="1" t="s">
        <v>155</v>
      </c>
      <c r="E84" s="1">
        <v>2</v>
      </c>
      <c r="F84" s="4" t="s">
        <v>37</v>
      </c>
      <c r="G84" s="1" t="s">
        <v>48</v>
      </c>
      <c r="H84" s="1" t="s">
        <v>48</v>
      </c>
      <c r="I84" s="1" t="s">
        <v>48</v>
      </c>
      <c r="J84" s="1" t="s">
        <v>61</v>
      </c>
      <c r="K84" s="5">
        <v>3.4</v>
      </c>
      <c r="L84" s="15"/>
    </row>
    <row r="85" spans="2:12" s="8" customFormat="1" x14ac:dyDescent="0.25">
      <c r="B85" s="12">
        <v>80</v>
      </c>
      <c r="C85" s="14" t="s">
        <v>134</v>
      </c>
      <c r="D85" s="1" t="s">
        <v>155</v>
      </c>
      <c r="E85" s="1">
        <v>2</v>
      </c>
      <c r="F85" s="4" t="s">
        <v>37</v>
      </c>
      <c r="G85" s="1" t="s">
        <v>48</v>
      </c>
      <c r="H85" s="1" t="s">
        <v>48</v>
      </c>
      <c r="I85" s="1" t="s">
        <v>48</v>
      </c>
      <c r="J85" s="1" t="s">
        <v>61</v>
      </c>
      <c r="K85" s="5">
        <v>5.5</v>
      </c>
      <c r="L85" s="15"/>
    </row>
    <row r="86" spans="2:12" s="8" customFormat="1" x14ac:dyDescent="0.25">
      <c r="B86" s="12">
        <v>81</v>
      </c>
      <c r="C86" s="14" t="s">
        <v>135</v>
      </c>
      <c r="D86" s="1" t="s">
        <v>155</v>
      </c>
      <c r="E86" s="1">
        <v>4</v>
      </c>
      <c r="F86" s="4" t="s">
        <v>37</v>
      </c>
      <c r="G86" s="1" t="s">
        <v>48</v>
      </c>
      <c r="H86" s="1" t="s">
        <v>48</v>
      </c>
      <c r="I86" s="1" t="s">
        <v>48</v>
      </c>
      <c r="J86" s="1" t="s">
        <v>61</v>
      </c>
      <c r="K86" s="5">
        <v>10</v>
      </c>
      <c r="L86" s="15"/>
    </row>
    <row r="87" spans="2:12" s="8" customFormat="1" x14ac:dyDescent="0.25">
      <c r="B87" s="12">
        <v>82</v>
      </c>
      <c r="C87" s="14" t="s">
        <v>136</v>
      </c>
      <c r="D87" s="1" t="s">
        <v>155</v>
      </c>
      <c r="E87" s="1">
        <v>2</v>
      </c>
      <c r="F87" s="4" t="s">
        <v>37</v>
      </c>
      <c r="G87" s="1" t="s">
        <v>48</v>
      </c>
      <c r="H87" s="1" t="s">
        <v>48</v>
      </c>
      <c r="I87" s="1" t="s">
        <v>48</v>
      </c>
      <c r="J87" s="1" t="s">
        <v>61</v>
      </c>
      <c r="K87" s="5">
        <v>3</v>
      </c>
      <c r="L87" s="15"/>
    </row>
    <row r="88" spans="2:12" s="8" customFormat="1" x14ac:dyDescent="0.25">
      <c r="B88" s="12">
        <v>83</v>
      </c>
      <c r="C88" s="14" t="s">
        <v>137</v>
      </c>
      <c r="D88" s="1" t="s">
        <v>155</v>
      </c>
      <c r="E88" s="1">
        <v>1</v>
      </c>
      <c r="F88" s="4" t="s">
        <v>37</v>
      </c>
      <c r="G88" s="1" t="s">
        <v>48</v>
      </c>
      <c r="H88" s="1" t="s">
        <v>48</v>
      </c>
      <c r="I88" s="1" t="s">
        <v>48</v>
      </c>
      <c r="J88" s="1" t="s">
        <v>61</v>
      </c>
      <c r="K88" s="5">
        <v>2.8</v>
      </c>
      <c r="L88" s="15"/>
    </row>
    <row r="89" spans="2:12" s="8" customFormat="1" x14ac:dyDescent="0.25">
      <c r="B89" s="12">
        <v>84</v>
      </c>
      <c r="C89" s="14" t="s">
        <v>138</v>
      </c>
      <c r="D89" s="1" t="s">
        <v>155</v>
      </c>
      <c r="E89" s="1">
        <v>1</v>
      </c>
      <c r="F89" s="4" t="s">
        <v>37</v>
      </c>
      <c r="G89" s="1" t="s">
        <v>48</v>
      </c>
      <c r="H89" s="1" t="s">
        <v>48</v>
      </c>
      <c r="I89" s="1" t="s">
        <v>48</v>
      </c>
      <c r="J89" s="1" t="s">
        <v>61</v>
      </c>
      <c r="K89" s="5">
        <v>6.8</v>
      </c>
      <c r="L89" s="15"/>
    </row>
    <row r="90" spans="2:12" s="8" customFormat="1" x14ac:dyDescent="0.25">
      <c r="B90" s="12">
        <v>85</v>
      </c>
      <c r="C90" s="14" t="s">
        <v>139</v>
      </c>
      <c r="D90" s="1" t="s">
        <v>155</v>
      </c>
      <c r="E90" s="1">
        <v>1</v>
      </c>
      <c r="F90" s="4" t="s">
        <v>37</v>
      </c>
      <c r="G90" s="1" t="s">
        <v>48</v>
      </c>
      <c r="H90" s="1" t="s">
        <v>48</v>
      </c>
      <c r="I90" s="1" t="s">
        <v>48</v>
      </c>
      <c r="J90" s="1" t="s">
        <v>61</v>
      </c>
      <c r="K90" s="5">
        <v>2.8</v>
      </c>
      <c r="L90" s="15"/>
    </row>
    <row r="91" spans="2:12" s="8" customFormat="1" x14ac:dyDescent="0.25">
      <c r="B91" s="12">
        <v>86</v>
      </c>
      <c r="C91" s="14" t="s">
        <v>140</v>
      </c>
      <c r="D91" s="1" t="s">
        <v>155</v>
      </c>
      <c r="E91" s="1">
        <v>1</v>
      </c>
      <c r="F91" s="4" t="s">
        <v>37</v>
      </c>
      <c r="G91" s="1" t="s">
        <v>48</v>
      </c>
      <c r="H91" s="1" t="s">
        <v>48</v>
      </c>
      <c r="I91" s="1" t="s">
        <v>48</v>
      </c>
      <c r="J91" s="1" t="s">
        <v>61</v>
      </c>
      <c r="K91" s="5">
        <v>56</v>
      </c>
      <c r="L91" s="15"/>
    </row>
    <row r="92" spans="2:12" s="8" customFormat="1" x14ac:dyDescent="0.25">
      <c r="B92" s="12">
        <v>87</v>
      </c>
      <c r="C92" s="14" t="s">
        <v>141</v>
      </c>
      <c r="D92" s="1" t="s">
        <v>155</v>
      </c>
      <c r="E92" s="1">
        <v>4</v>
      </c>
      <c r="F92" s="4" t="s">
        <v>37</v>
      </c>
      <c r="G92" s="1" t="s">
        <v>48</v>
      </c>
      <c r="H92" s="1" t="s">
        <v>48</v>
      </c>
      <c r="I92" s="1" t="s">
        <v>48</v>
      </c>
      <c r="J92" s="1" t="s">
        <v>61</v>
      </c>
      <c r="K92" s="5">
        <v>270</v>
      </c>
      <c r="L92" s="15"/>
    </row>
    <row r="93" spans="2:12" s="8" customFormat="1" x14ac:dyDescent="0.25">
      <c r="B93" s="12">
        <v>88</v>
      </c>
      <c r="C93" s="14" t="s">
        <v>142</v>
      </c>
      <c r="D93" s="1" t="s">
        <v>155</v>
      </c>
      <c r="E93" s="1">
        <v>2</v>
      </c>
      <c r="F93" s="4" t="s">
        <v>37</v>
      </c>
      <c r="G93" s="1" t="s">
        <v>48</v>
      </c>
      <c r="H93" s="1" t="s">
        <v>48</v>
      </c>
      <c r="I93" s="1" t="s">
        <v>48</v>
      </c>
      <c r="J93" s="1" t="s">
        <v>61</v>
      </c>
      <c r="K93" s="5">
        <v>22</v>
      </c>
      <c r="L93" s="15"/>
    </row>
    <row r="94" spans="2:12" s="8" customFormat="1" x14ac:dyDescent="0.25">
      <c r="B94" s="12">
        <v>89</v>
      </c>
      <c r="C94" s="14" t="s">
        <v>143</v>
      </c>
      <c r="D94" s="1" t="s">
        <v>155</v>
      </c>
      <c r="E94" s="1">
        <v>1</v>
      </c>
      <c r="F94" s="4" t="s">
        <v>37</v>
      </c>
      <c r="G94" s="1" t="s">
        <v>48</v>
      </c>
      <c r="H94" s="1" t="s">
        <v>48</v>
      </c>
      <c r="I94" s="1" t="s">
        <v>48</v>
      </c>
      <c r="J94" s="1" t="s">
        <v>61</v>
      </c>
      <c r="K94" s="5">
        <v>1.5</v>
      </c>
      <c r="L94" s="15"/>
    </row>
    <row r="95" spans="2:12" s="8" customFormat="1" x14ac:dyDescent="0.25">
      <c r="B95" s="12">
        <v>90</v>
      </c>
      <c r="C95" s="14" t="s">
        <v>144</v>
      </c>
      <c r="D95" s="1" t="s">
        <v>155</v>
      </c>
      <c r="E95" s="1">
        <v>1</v>
      </c>
      <c r="F95" s="4" t="s">
        <v>37</v>
      </c>
      <c r="G95" s="1" t="s">
        <v>48</v>
      </c>
      <c r="H95" s="1" t="s">
        <v>48</v>
      </c>
      <c r="I95" s="1" t="s">
        <v>48</v>
      </c>
      <c r="J95" s="1" t="s">
        <v>61</v>
      </c>
      <c r="K95" s="5">
        <v>1.5</v>
      </c>
      <c r="L95" s="15"/>
    </row>
    <row r="96" spans="2:12" s="8" customFormat="1" x14ac:dyDescent="0.25">
      <c r="B96" s="12">
        <v>91</v>
      </c>
      <c r="C96" s="14" t="s">
        <v>145</v>
      </c>
      <c r="D96" s="1" t="s">
        <v>155</v>
      </c>
      <c r="E96" s="1">
        <v>3</v>
      </c>
      <c r="F96" s="4" t="s">
        <v>37</v>
      </c>
      <c r="G96" s="1" t="s">
        <v>48</v>
      </c>
      <c r="H96" s="1" t="s">
        <v>48</v>
      </c>
      <c r="I96" s="1" t="s">
        <v>48</v>
      </c>
      <c r="J96" s="1" t="s">
        <v>61</v>
      </c>
      <c r="K96" s="5">
        <v>13</v>
      </c>
      <c r="L96" s="15"/>
    </row>
    <row r="97" spans="2:12" s="8" customFormat="1" x14ac:dyDescent="0.25">
      <c r="B97" s="12">
        <v>92</v>
      </c>
      <c r="C97" s="14" t="s">
        <v>146</v>
      </c>
      <c r="D97" s="1" t="s">
        <v>155</v>
      </c>
      <c r="E97" s="1">
        <v>1</v>
      </c>
      <c r="F97" s="4" t="s">
        <v>37</v>
      </c>
      <c r="G97" s="1" t="s">
        <v>48</v>
      </c>
      <c r="H97" s="1" t="s">
        <v>48</v>
      </c>
      <c r="I97" s="1" t="s">
        <v>48</v>
      </c>
      <c r="J97" s="1" t="s">
        <v>61</v>
      </c>
      <c r="K97" s="5">
        <v>2.5</v>
      </c>
      <c r="L97" s="15"/>
    </row>
    <row r="98" spans="2:12" s="8" customFormat="1" x14ac:dyDescent="0.25">
      <c r="B98" s="12">
        <v>93</v>
      </c>
      <c r="C98" s="14" t="s">
        <v>147</v>
      </c>
      <c r="D98" s="1" t="s">
        <v>155</v>
      </c>
      <c r="E98" s="1">
        <v>1</v>
      </c>
      <c r="F98" s="4" t="s">
        <v>37</v>
      </c>
      <c r="G98" s="1" t="s">
        <v>48</v>
      </c>
      <c r="H98" s="1" t="s">
        <v>48</v>
      </c>
      <c r="I98" s="1" t="s">
        <v>48</v>
      </c>
      <c r="J98" s="1" t="s">
        <v>61</v>
      </c>
      <c r="K98" s="5">
        <v>72.2</v>
      </c>
      <c r="L98" s="15"/>
    </row>
    <row r="99" spans="2:12" s="8" customFormat="1" x14ac:dyDescent="0.25">
      <c r="B99" s="12">
        <v>94</v>
      </c>
      <c r="C99" s="14" t="s">
        <v>148</v>
      </c>
      <c r="D99" s="1" t="s">
        <v>155</v>
      </c>
      <c r="E99" s="1">
        <v>1</v>
      </c>
      <c r="F99" s="4" t="s">
        <v>37</v>
      </c>
      <c r="G99" s="1" t="s">
        <v>48</v>
      </c>
      <c r="H99" s="1" t="s">
        <v>48</v>
      </c>
      <c r="I99" s="1" t="s">
        <v>48</v>
      </c>
      <c r="J99" s="1" t="s">
        <v>61</v>
      </c>
      <c r="K99" s="5">
        <v>1.7</v>
      </c>
      <c r="L99" s="15"/>
    </row>
    <row r="100" spans="2:12" s="8" customFormat="1" x14ac:dyDescent="0.25">
      <c r="B100" s="12">
        <v>95</v>
      </c>
      <c r="C100" s="14" t="s">
        <v>149</v>
      </c>
      <c r="D100" s="1" t="s">
        <v>155</v>
      </c>
      <c r="E100" s="1">
        <v>1</v>
      </c>
      <c r="F100" s="4" t="s">
        <v>37</v>
      </c>
      <c r="G100" s="1" t="s">
        <v>48</v>
      </c>
      <c r="H100" s="1" t="s">
        <v>48</v>
      </c>
      <c r="I100" s="1" t="s">
        <v>48</v>
      </c>
      <c r="J100" s="1" t="s">
        <v>61</v>
      </c>
      <c r="K100" s="5">
        <v>50</v>
      </c>
      <c r="L100" s="15"/>
    </row>
    <row r="101" spans="2:12" s="8" customFormat="1" x14ac:dyDescent="0.25">
      <c r="B101" s="12">
        <v>96</v>
      </c>
      <c r="C101" s="14" t="s">
        <v>150</v>
      </c>
      <c r="D101" s="1" t="s">
        <v>155</v>
      </c>
      <c r="E101" s="1">
        <v>1</v>
      </c>
      <c r="F101" s="4" t="s">
        <v>37</v>
      </c>
      <c r="G101" s="1" t="s">
        <v>48</v>
      </c>
      <c r="H101" s="1" t="s">
        <v>48</v>
      </c>
      <c r="I101" s="1" t="s">
        <v>48</v>
      </c>
      <c r="J101" s="1" t="s">
        <v>61</v>
      </c>
      <c r="K101" s="5">
        <v>16.7</v>
      </c>
      <c r="L101" s="15"/>
    </row>
    <row r="102" spans="2:12" s="8" customFormat="1" x14ac:dyDescent="0.25">
      <c r="B102" s="12">
        <v>97</v>
      </c>
      <c r="C102" s="14" t="s">
        <v>151</v>
      </c>
      <c r="D102" s="1" t="s">
        <v>155</v>
      </c>
      <c r="E102" s="1">
        <v>4</v>
      </c>
      <c r="F102" s="4" t="s">
        <v>37</v>
      </c>
      <c r="G102" s="1" t="s">
        <v>48</v>
      </c>
      <c r="H102" s="1" t="s">
        <v>48</v>
      </c>
      <c r="I102" s="1" t="s">
        <v>48</v>
      </c>
      <c r="J102" s="1" t="s">
        <v>61</v>
      </c>
      <c r="K102" s="5">
        <v>10</v>
      </c>
      <c r="L102" s="15"/>
    </row>
    <row r="103" spans="2:12" s="8" customFormat="1" x14ac:dyDescent="0.25">
      <c r="B103" s="12">
        <v>98</v>
      </c>
      <c r="C103" s="14" t="s">
        <v>152</v>
      </c>
      <c r="D103" s="1" t="s">
        <v>155</v>
      </c>
      <c r="E103" s="1">
        <v>1</v>
      </c>
      <c r="F103" s="4" t="s">
        <v>37</v>
      </c>
      <c r="G103" s="1" t="s">
        <v>48</v>
      </c>
      <c r="H103" s="1" t="s">
        <v>48</v>
      </c>
      <c r="I103" s="1" t="s">
        <v>48</v>
      </c>
      <c r="J103" s="1" t="s">
        <v>61</v>
      </c>
      <c r="K103" s="5">
        <v>6</v>
      </c>
      <c r="L103" s="15"/>
    </row>
    <row r="104" spans="2:12" s="8" customFormat="1" x14ac:dyDescent="0.25">
      <c r="B104" s="12">
        <v>99</v>
      </c>
      <c r="C104" s="14" t="s">
        <v>153</v>
      </c>
      <c r="D104" s="1" t="s">
        <v>155</v>
      </c>
      <c r="E104" s="1">
        <v>1</v>
      </c>
      <c r="F104" s="4" t="s">
        <v>37</v>
      </c>
      <c r="G104" s="1" t="s">
        <v>48</v>
      </c>
      <c r="H104" s="1" t="s">
        <v>48</v>
      </c>
      <c r="I104" s="1" t="s">
        <v>48</v>
      </c>
      <c r="J104" s="1" t="s">
        <v>61</v>
      </c>
      <c r="K104" s="5">
        <v>35</v>
      </c>
      <c r="L104" s="15"/>
    </row>
    <row r="105" spans="2:12" s="8" customFormat="1" x14ac:dyDescent="0.25">
      <c r="B105" s="12">
        <v>100</v>
      </c>
      <c r="C105" s="14" t="s">
        <v>154</v>
      </c>
      <c r="D105" s="1" t="s">
        <v>155</v>
      </c>
      <c r="E105" s="1">
        <v>1</v>
      </c>
      <c r="F105" s="4" t="s">
        <v>37</v>
      </c>
      <c r="G105" s="1" t="s">
        <v>48</v>
      </c>
      <c r="H105" s="1" t="s">
        <v>48</v>
      </c>
      <c r="I105" s="1" t="s">
        <v>48</v>
      </c>
      <c r="J105" s="1" t="s">
        <v>61</v>
      </c>
      <c r="K105" s="5">
        <v>4.5</v>
      </c>
      <c r="L105" s="15"/>
    </row>
    <row r="106" spans="2:12" s="8" customFormat="1" x14ac:dyDescent="0.25">
      <c r="B106" s="12">
        <v>101</v>
      </c>
      <c r="C106" s="14" t="s">
        <v>156</v>
      </c>
      <c r="D106" s="1" t="s">
        <v>0</v>
      </c>
      <c r="E106" s="1">
        <v>29</v>
      </c>
      <c r="F106" s="4" t="s">
        <v>37</v>
      </c>
      <c r="G106" s="1" t="s">
        <v>48</v>
      </c>
      <c r="H106" s="1" t="s">
        <v>48</v>
      </c>
      <c r="I106" s="1" t="s">
        <v>48</v>
      </c>
      <c r="J106" s="1" t="s">
        <v>61</v>
      </c>
      <c r="K106" s="5">
        <v>33.874949999999998</v>
      </c>
      <c r="L106" s="15"/>
    </row>
    <row r="107" spans="2:12" s="8" customFormat="1" x14ac:dyDescent="0.25">
      <c r="B107" s="12">
        <v>102</v>
      </c>
      <c r="C107" s="14" t="s">
        <v>157</v>
      </c>
      <c r="D107" s="1" t="s">
        <v>0</v>
      </c>
      <c r="E107" s="1">
        <v>33</v>
      </c>
      <c r="F107" s="4" t="s">
        <v>37</v>
      </c>
      <c r="G107" s="1" t="s">
        <v>48</v>
      </c>
      <c r="H107" s="1" t="s">
        <v>48</v>
      </c>
      <c r="I107" s="1" t="s">
        <v>48</v>
      </c>
      <c r="J107" s="1" t="s">
        <v>61</v>
      </c>
      <c r="K107" s="5">
        <v>113.85</v>
      </c>
      <c r="L107" s="15"/>
    </row>
    <row r="108" spans="2:12" s="8" customFormat="1" x14ac:dyDescent="0.25">
      <c r="B108" s="12">
        <v>103</v>
      </c>
      <c r="C108" s="14" t="s">
        <v>158</v>
      </c>
      <c r="D108" s="1" t="s">
        <v>0</v>
      </c>
      <c r="E108" s="1">
        <v>10</v>
      </c>
      <c r="F108" s="4" t="s">
        <v>37</v>
      </c>
      <c r="G108" s="1" t="s">
        <v>48</v>
      </c>
      <c r="H108" s="1" t="s">
        <v>48</v>
      </c>
      <c r="I108" s="1" t="s">
        <v>48</v>
      </c>
      <c r="J108" s="1" t="s">
        <v>61</v>
      </c>
      <c r="K108" s="5">
        <v>17.5</v>
      </c>
      <c r="L108" s="15"/>
    </row>
    <row r="109" spans="2:12" s="8" customFormat="1" x14ac:dyDescent="0.25">
      <c r="B109" s="12">
        <v>104</v>
      </c>
      <c r="C109" s="14" t="s">
        <v>159</v>
      </c>
      <c r="D109" s="1" t="s">
        <v>0</v>
      </c>
      <c r="E109" s="1">
        <v>2.7</v>
      </c>
      <c r="F109" s="4" t="s">
        <v>37</v>
      </c>
      <c r="G109" s="1" t="s">
        <v>48</v>
      </c>
      <c r="H109" s="1" t="s">
        <v>48</v>
      </c>
      <c r="I109" s="1" t="s">
        <v>48</v>
      </c>
      <c r="J109" s="1" t="s">
        <v>61</v>
      </c>
      <c r="K109" s="5">
        <v>9.4499999999999993</v>
      </c>
      <c r="L109" s="15"/>
    </row>
    <row r="110" spans="2:12" s="8" customFormat="1" x14ac:dyDescent="0.25">
      <c r="B110" s="12">
        <v>105</v>
      </c>
      <c r="C110" s="14" t="s">
        <v>160</v>
      </c>
      <c r="D110" s="1" t="s">
        <v>0</v>
      </c>
      <c r="E110" s="1">
        <v>8</v>
      </c>
      <c r="F110" s="4" t="s">
        <v>37</v>
      </c>
      <c r="G110" s="1" t="s">
        <v>48</v>
      </c>
      <c r="H110" s="1" t="s">
        <v>48</v>
      </c>
      <c r="I110" s="1" t="s">
        <v>48</v>
      </c>
      <c r="J110" s="1" t="s">
        <v>61</v>
      </c>
      <c r="K110" s="5">
        <v>276</v>
      </c>
      <c r="L110" s="15"/>
    </row>
    <row r="111" spans="2:12" s="8" customFormat="1" x14ac:dyDescent="0.25">
      <c r="B111" s="12">
        <v>106</v>
      </c>
      <c r="C111" s="14" t="s">
        <v>161</v>
      </c>
      <c r="D111" s="1" t="s">
        <v>0</v>
      </c>
      <c r="E111" s="1">
        <v>2</v>
      </c>
      <c r="F111" s="4" t="s">
        <v>37</v>
      </c>
      <c r="G111" s="1" t="s">
        <v>48</v>
      </c>
      <c r="H111" s="1" t="s">
        <v>48</v>
      </c>
      <c r="I111" s="1" t="s">
        <v>48</v>
      </c>
      <c r="J111" s="1" t="s">
        <v>61</v>
      </c>
      <c r="K111" s="5">
        <v>4.9000000000000004</v>
      </c>
      <c r="L111" s="15"/>
    </row>
    <row r="112" spans="2:12" s="8" customFormat="1" x14ac:dyDescent="0.25">
      <c r="B112" s="12">
        <v>107</v>
      </c>
      <c r="C112" s="14" t="s">
        <v>162</v>
      </c>
      <c r="D112" s="1" t="s">
        <v>0</v>
      </c>
      <c r="E112" s="1">
        <v>5</v>
      </c>
      <c r="F112" s="4" t="s">
        <v>37</v>
      </c>
      <c r="G112" s="1" t="s">
        <v>48</v>
      </c>
      <c r="H112" s="1" t="s">
        <v>48</v>
      </c>
      <c r="I112" s="1" t="s">
        <v>48</v>
      </c>
      <c r="J112" s="1" t="s">
        <v>61</v>
      </c>
      <c r="K112" s="5">
        <v>5.625</v>
      </c>
      <c r="L112" s="15"/>
    </row>
    <row r="113" spans="2:12" s="8" customFormat="1" x14ac:dyDescent="0.25">
      <c r="B113" s="12">
        <v>108</v>
      </c>
      <c r="C113" s="14" t="s">
        <v>163</v>
      </c>
      <c r="D113" s="1" t="s">
        <v>0</v>
      </c>
      <c r="E113" s="1">
        <v>1</v>
      </c>
      <c r="F113" s="4" t="s">
        <v>37</v>
      </c>
      <c r="G113" s="1" t="s">
        <v>48</v>
      </c>
      <c r="H113" s="1" t="s">
        <v>48</v>
      </c>
      <c r="I113" s="1" t="s">
        <v>48</v>
      </c>
      <c r="J113" s="1" t="s">
        <v>61</v>
      </c>
      <c r="K113" s="5">
        <v>19.25</v>
      </c>
      <c r="L113" s="15"/>
    </row>
    <row r="114" spans="2:12" s="8" customFormat="1" x14ac:dyDescent="0.25">
      <c r="B114" s="12">
        <v>109</v>
      </c>
      <c r="C114" s="14" t="s">
        <v>164</v>
      </c>
      <c r="D114" s="1" t="s">
        <v>0</v>
      </c>
      <c r="E114" s="1">
        <v>2</v>
      </c>
      <c r="F114" s="4" t="s">
        <v>37</v>
      </c>
      <c r="G114" s="1" t="s">
        <v>48</v>
      </c>
      <c r="H114" s="1" t="s">
        <v>48</v>
      </c>
      <c r="I114" s="1" t="s">
        <v>48</v>
      </c>
      <c r="J114" s="1" t="s">
        <v>61</v>
      </c>
      <c r="K114" s="5">
        <v>67</v>
      </c>
      <c r="L114" s="15"/>
    </row>
    <row r="115" spans="2:12" s="8" customFormat="1" x14ac:dyDescent="0.25">
      <c r="B115" s="12">
        <v>110</v>
      </c>
      <c r="C115" s="14" t="s">
        <v>3</v>
      </c>
      <c r="D115" s="1" t="s">
        <v>155</v>
      </c>
      <c r="E115" s="1">
        <v>1</v>
      </c>
      <c r="F115" s="4" t="s">
        <v>37</v>
      </c>
      <c r="G115" s="1" t="s">
        <v>48</v>
      </c>
      <c r="H115" s="1" t="s">
        <v>48</v>
      </c>
      <c r="I115" s="1" t="s">
        <v>48</v>
      </c>
      <c r="J115" s="1" t="s">
        <v>61</v>
      </c>
      <c r="K115" s="5">
        <v>61</v>
      </c>
      <c r="L115" s="15"/>
    </row>
    <row r="116" spans="2:12" s="8" customFormat="1" x14ac:dyDescent="0.25">
      <c r="B116" s="12">
        <v>111</v>
      </c>
      <c r="C116" s="14" t="s">
        <v>165</v>
      </c>
      <c r="D116" s="1" t="s">
        <v>1</v>
      </c>
      <c r="E116" s="1">
        <v>396</v>
      </c>
      <c r="F116" s="4" t="s">
        <v>37</v>
      </c>
      <c r="G116" s="1" t="s">
        <v>48</v>
      </c>
      <c r="H116" s="1" t="s">
        <v>48</v>
      </c>
      <c r="I116" s="1" t="s">
        <v>48</v>
      </c>
      <c r="J116" s="1" t="s">
        <v>61</v>
      </c>
      <c r="K116" s="5">
        <v>264.00132000000002</v>
      </c>
      <c r="L116" s="15"/>
    </row>
    <row r="117" spans="2:12" s="8" customFormat="1" x14ac:dyDescent="0.25">
      <c r="B117" s="12">
        <v>112</v>
      </c>
      <c r="C117" s="14" t="s">
        <v>166</v>
      </c>
      <c r="D117" s="1" t="s">
        <v>1</v>
      </c>
      <c r="E117" s="1">
        <v>134405</v>
      </c>
      <c r="F117" s="1" t="s">
        <v>36</v>
      </c>
      <c r="G117" s="1" t="s">
        <v>48</v>
      </c>
      <c r="H117" s="1" t="s">
        <v>48</v>
      </c>
      <c r="I117" s="1" t="s">
        <v>48</v>
      </c>
      <c r="J117" s="1" t="s">
        <v>61</v>
      </c>
      <c r="K117" s="5">
        <v>76615.8</v>
      </c>
      <c r="L117" s="15"/>
    </row>
    <row r="118" spans="2:12" s="8" customFormat="1" x14ac:dyDescent="0.25">
      <c r="B118" s="12">
        <v>113</v>
      </c>
      <c r="C118" s="14" t="s">
        <v>167</v>
      </c>
      <c r="D118" s="1" t="s">
        <v>1</v>
      </c>
      <c r="E118" s="1">
        <v>300</v>
      </c>
      <c r="F118" s="4" t="s">
        <v>37</v>
      </c>
      <c r="G118" s="1" t="s">
        <v>48</v>
      </c>
      <c r="H118" s="1" t="s">
        <v>48</v>
      </c>
      <c r="I118" s="1" t="s">
        <v>48</v>
      </c>
      <c r="J118" s="1" t="s">
        <v>61</v>
      </c>
      <c r="K118" s="5">
        <v>375.00099999999998</v>
      </c>
      <c r="L118" s="15"/>
    </row>
    <row r="119" spans="2:12" s="8" customFormat="1" x14ac:dyDescent="0.25">
      <c r="B119" s="12">
        <v>114</v>
      </c>
      <c r="C119" s="14" t="s">
        <v>168</v>
      </c>
      <c r="D119" s="1" t="s">
        <v>1</v>
      </c>
      <c r="E119" s="1">
        <v>99626</v>
      </c>
      <c r="F119" s="1" t="s">
        <v>36</v>
      </c>
      <c r="G119" s="1" t="s">
        <v>48</v>
      </c>
      <c r="H119" s="1" t="s">
        <v>48</v>
      </c>
      <c r="I119" s="1" t="s">
        <v>48</v>
      </c>
      <c r="J119" s="1" t="s">
        <v>61</v>
      </c>
      <c r="K119" s="5">
        <v>13508.831</v>
      </c>
      <c r="L119" s="15"/>
    </row>
    <row r="120" spans="2:12" s="8" customFormat="1" x14ac:dyDescent="0.25">
      <c r="B120" s="12">
        <v>115</v>
      </c>
      <c r="C120" s="14" t="s">
        <v>169</v>
      </c>
      <c r="D120" s="1" t="s">
        <v>1</v>
      </c>
      <c r="E120" s="1">
        <v>1</v>
      </c>
      <c r="F120" s="4" t="s">
        <v>37</v>
      </c>
      <c r="G120" s="1" t="s">
        <v>48</v>
      </c>
      <c r="H120" s="1" t="s">
        <v>48</v>
      </c>
      <c r="I120" s="1" t="s">
        <v>48</v>
      </c>
      <c r="J120" s="1" t="s">
        <v>61</v>
      </c>
      <c r="K120" s="5">
        <v>4.1666699999999999</v>
      </c>
      <c r="L120" s="15"/>
    </row>
    <row r="121" spans="2:12" s="8" customFormat="1" x14ac:dyDescent="0.25">
      <c r="B121" s="12">
        <v>116</v>
      </c>
      <c r="C121" s="14" t="s">
        <v>170</v>
      </c>
      <c r="D121" s="1" t="s">
        <v>1</v>
      </c>
      <c r="E121" s="1">
        <v>1</v>
      </c>
      <c r="F121" s="4" t="s">
        <v>37</v>
      </c>
      <c r="G121" s="1" t="s">
        <v>48</v>
      </c>
      <c r="H121" s="1" t="s">
        <v>48</v>
      </c>
      <c r="I121" s="1" t="s">
        <v>48</v>
      </c>
      <c r="J121" s="1" t="s">
        <v>61</v>
      </c>
      <c r="K121" s="5">
        <v>3.3333300000000001</v>
      </c>
      <c r="L121" s="15"/>
    </row>
    <row r="122" spans="2:12" s="8" customFormat="1" x14ac:dyDescent="0.25">
      <c r="B122" s="12">
        <v>117</v>
      </c>
      <c r="C122" s="14" t="s">
        <v>171</v>
      </c>
      <c r="D122" s="1" t="s">
        <v>1</v>
      </c>
      <c r="E122" s="1">
        <v>1</v>
      </c>
      <c r="F122" s="4" t="s">
        <v>37</v>
      </c>
      <c r="G122" s="1" t="s">
        <v>48</v>
      </c>
      <c r="H122" s="1" t="s">
        <v>48</v>
      </c>
      <c r="I122" s="1" t="s">
        <v>48</v>
      </c>
      <c r="J122" s="1" t="s">
        <v>61</v>
      </c>
      <c r="K122" s="5">
        <v>4.1666699999999999</v>
      </c>
      <c r="L122" s="15"/>
    </row>
    <row r="123" spans="2:12" s="8" customFormat="1" x14ac:dyDescent="0.25">
      <c r="B123" s="12">
        <v>118</v>
      </c>
      <c r="C123" s="14" t="s">
        <v>172</v>
      </c>
      <c r="D123" s="1" t="s">
        <v>1</v>
      </c>
      <c r="E123" s="1">
        <v>1</v>
      </c>
      <c r="F123" s="4" t="s">
        <v>37</v>
      </c>
      <c r="G123" s="1" t="s">
        <v>48</v>
      </c>
      <c r="H123" s="1" t="s">
        <v>48</v>
      </c>
      <c r="I123" s="1" t="s">
        <v>48</v>
      </c>
      <c r="J123" s="1" t="s">
        <v>61</v>
      </c>
      <c r="K123" s="5">
        <v>1.25</v>
      </c>
      <c r="L123" s="15"/>
    </row>
    <row r="124" spans="2:12" s="8" customFormat="1" x14ac:dyDescent="0.25">
      <c r="B124" s="12">
        <v>119</v>
      </c>
      <c r="C124" s="14" t="s">
        <v>173</v>
      </c>
      <c r="D124" s="1" t="s">
        <v>1</v>
      </c>
      <c r="E124" s="1">
        <v>4.5</v>
      </c>
      <c r="F124" s="4" t="s">
        <v>37</v>
      </c>
      <c r="G124" s="1" t="s">
        <v>48</v>
      </c>
      <c r="H124" s="1" t="s">
        <v>48</v>
      </c>
      <c r="I124" s="1" t="s">
        <v>48</v>
      </c>
      <c r="J124" s="1" t="s">
        <v>61</v>
      </c>
      <c r="K124" s="5">
        <v>20.624985000000002</v>
      </c>
      <c r="L124" s="15"/>
    </row>
    <row r="125" spans="2:12" s="8" customFormat="1" x14ac:dyDescent="0.25">
      <c r="B125" s="12">
        <v>120</v>
      </c>
      <c r="C125" s="14" t="s">
        <v>174</v>
      </c>
      <c r="D125" s="1" t="s">
        <v>1</v>
      </c>
      <c r="E125" s="1">
        <v>2</v>
      </c>
      <c r="F125" s="4" t="s">
        <v>37</v>
      </c>
      <c r="G125" s="1" t="s">
        <v>48</v>
      </c>
      <c r="H125" s="1" t="s">
        <v>48</v>
      </c>
      <c r="I125" s="1" t="s">
        <v>48</v>
      </c>
      <c r="J125" s="1" t="s">
        <v>61</v>
      </c>
      <c r="K125" s="5">
        <v>2</v>
      </c>
      <c r="L125" s="15"/>
    </row>
    <row r="126" spans="2:12" s="8" customFormat="1" x14ac:dyDescent="0.25">
      <c r="B126" s="12">
        <v>121</v>
      </c>
      <c r="C126" s="14" t="s">
        <v>175</v>
      </c>
      <c r="D126" s="1" t="s">
        <v>177</v>
      </c>
      <c r="E126" s="1">
        <v>84</v>
      </c>
      <c r="F126" s="4" t="s">
        <v>37</v>
      </c>
      <c r="G126" s="1" t="s">
        <v>48</v>
      </c>
      <c r="H126" s="1" t="s">
        <v>48</v>
      </c>
      <c r="I126" s="1" t="s">
        <v>48</v>
      </c>
      <c r="J126" s="1" t="s">
        <v>61</v>
      </c>
      <c r="K126" s="5">
        <v>130</v>
      </c>
      <c r="L126" s="15"/>
    </row>
    <row r="127" spans="2:12" s="8" customFormat="1" x14ac:dyDescent="0.25">
      <c r="B127" s="12">
        <v>122</v>
      </c>
      <c r="C127" s="14" t="s">
        <v>176</v>
      </c>
      <c r="D127" s="1" t="s">
        <v>15</v>
      </c>
      <c r="E127" s="1">
        <v>2.5</v>
      </c>
      <c r="F127" s="1" t="s">
        <v>36</v>
      </c>
      <c r="G127" s="1" t="s">
        <v>48</v>
      </c>
      <c r="H127" s="1" t="s">
        <v>48</v>
      </c>
      <c r="I127" s="1" t="s">
        <v>48</v>
      </c>
      <c r="J127" s="1" t="s">
        <v>61</v>
      </c>
      <c r="K127" s="5">
        <v>1500</v>
      </c>
      <c r="L127" s="15"/>
    </row>
    <row r="128" spans="2:12" s="8" customFormat="1" x14ac:dyDescent="0.25">
      <c r="B128" s="12">
        <v>123</v>
      </c>
      <c r="C128" s="14" t="s">
        <v>178</v>
      </c>
      <c r="D128" s="1" t="s">
        <v>2</v>
      </c>
      <c r="E128" s="1">
        <v>5</v>
      </c>
      <c r="F128" s="4" t="s">
        <v>37</v>
      </c>
      <c r="G128" s="1" t="s">
        <v>48</v>
      </c>
      <c r="H128" s="1" t="s">
        <v>48</v>
      </c>
      <c r="I128" s="1" t="s">
        <v>48</v>
      </c>
      <c r="J128" s="1" t="s">
        <v>61</v>
      </c>
      <c r="K128" s="5">
        <v>5</v>
      </c>
      <c r="L128" s="15"/>
    </row>
    <row r="129" spans="2:12" s="8" customFormat="1" x14ac:dyDescent="0.25">
      <c r="B129" s="12">
        <v>124</v>
      </c>
      <c r="C129" s="14" t="s">
        <v>179</v>
      </c>
      <c r="D129" s="1" t="s">
        <v>180</v>
      </c>
      <c r="E129" s="1">
        <v>39</v>
      </c>
      <c r="F129" s="4" t="s">
        <v>37</v>
      </c>
      <c r="G129" s="1" t="s">
        <v>48</v>
      </c>
      <c r="H129" s="1" t="s">
        <v>48</v>
      </c>
      <c r="I129" s="1" t="s">
        <v>48</v>
      </c>
      <c r="J129" s="1" t="s">
        <v>61</v>
      </c>
      <c r="K129" s="5">
        <v>4.7</v>
      </c>
      <c r="L129" s="15"/>
    </row>
    <row r="130" spans="2:12" s="8" customFormat="1" x14ac:dyDescent="0.25">
      <c r="B130" s="12">
        <v>125</v>
      </c>
      <c r="C130" s="2" t="s">
        <v>21</v>
      </c>
      <c r="D130" s="1" t="s">
        <v>0</v>
      </c>
      <c r="E130" s="3">
        <v>100</v>
      </c>
      <c r="F130" s="4" t="s">
        <v>37</v>
      </c>
      <c r="G130" s="1" t="s">
        <v>48</v>
      </c>
      <c r="H130" s="1" t="s">
        <v>48</v>
      </c>
      <c r="I130" s="1" t="s">
        <v>48</v>
      </c>
      <c r="J130" s="1" t="s">
        <v>61</v>
      </c>
      <c r="K130" s="5">
        <v>39.5</v>
      </c>
      <c r="L130" s="15"/>
    </row>
    <row r="131" spans="2:12" s="8" customFormat="1" x14ac:dyDescent="0.25">
      <c r="B131" s="12">
        <v>126</v>
      </c>
      <c r="C131" s="2" t="s">
        <v>41</v>
      </c>
      <c r="D131" s="1" t="s">
        <v>0</v>
      </c>
      <c r="E131" s="3">
        <v>5</v>
      </c>
      <c r="F131" s="4" t="s">
        <v>37</v>
      </c>
      <c r="G131" s="1" t="s">
        <v>48</v>
      </c>
      <c r="H131" s="1" t="s">
        <v>48</v>
      </c>
      <c r="I131" s="1" t="s">
        <v>48</v>
      </c>
      <c r="J131" s="1" t="s">
        <v>61</v>
      </c>
      <c r="K131" s="5">
        <v>12.5</v>
      </c>
      <c r="L131" s="15"/>
    </row>
    <row r="132" spans="2:12" s="8" customFormat="1" x14ac:dyDescent="0.25">
      <c r="B132" s="12">
        <v>127</v>
      </c>
      <c r="C132" s="2" t="s">
        <v>20</v>
      </c>
      <c r="D132" s="1" t="s">
        <v>0</v>
      </c>
      <c r="E132" s="3">
        <v>5</v>
      </c>
      <c r="F132" s="4" t="s">
        <v>37</v>
      </c>
      <c r="G132" s="1" t="s">
        <v>48</v>
      </c>
      <c r="H132" s="1" t="s">
        <v>48</v>
      </c>
      <c r="I132" s="1" t="s">
        <v>48</v>
      </c>
      <c r="J132" s="1" t="s">
        <v>61</v>
      </c>
      <c r="K132" s="5">
        <v>17.5</v>
      </c>
      <c r="L132" s="15"/>
    </row>
    <row r="133" spans="2:12" s="8" customFormat="1" x14ac:dyDescent="0.25">
      <c r="B133" s="12">
        <v>128</v>
      </c>
      <c r="C133" s="2" t="s">
        <v>42</v>
      </c>
      <c r="D133" s="1" t="s">
        <v>0</v>
      </c>
      <c r="E133" s="3">
        <v>50</v>
      </c>
      <c r="F133" s="4" t="s">
        <v>37</v>
      </c>
      <c r="G133" s="1" t="s">
        <v>48</v>
      </c>
      <c r="H133" s="1" t="s">
        <v>48</v>
      </c>
      <c r="I133" s="1" t="s">
        <v>48</v>
      </c>
      <c r="J133" s="1" t="s">
        <v>61</v>
      </c>
      <c r="K133" s="5">
        <v>22.5</v>
      </c>
      <c r="L133" s="15"/>
    </row>
    <row r="134" spans="2:12" s="8" customFormat="1" x14ac:dyDescent="0.25">
      <c r="B134" s="12">
        <v>129</v>
      </c>
      <c r="C134" s="2" t="s">
        <v>19</v>
      </c>
      <c r="D134" s="1" t="s">
        <v>0</v>
      </c>
      <c r="E134" s="3">
        <v>25</v>
      </c>
      <c r="F134" s="4" t="s">
        <v>37</v>
      </c>
      <c r="G134" s="1" t="s">
        <v>48</v>
      </c>
      <c r="H134" s="1" t="s">
        <v>48</v>
      </c>
      <c r="I134" s="1" t="s">
        <v>48</v>
      </c>
      <c r="J134" s="1" t="s">
        <v>61</v>
      </c>
      <c r="K134" s="5">
        <v>23.75</v>
      </c>
      <c r="L134" s="15"/>
    </row>
    <row r="135" spans="2:12" s="8" customFormat="1" x14ac:dyDescent="0.25">
      <c r="B135" s="12">
        <v>130</v>
      </c>
      <c r="C135" s="2" t="s">
        <v>43</v>
      </c>
      <c r="D135" s="1" t="s">
        <v>0</v>
      </c>
      <c r="E135" s="3">
        <v>30</v>
      </c>
      <c r="F135" s="4" t="s">
        <v>37</v>
      </c>
      <c r="G135" s="1" t="s">
        <v>48</v>
      </c>
      <c r="H135" s="1" t="s">
        <v>48</v>
      </c>
      <c r="I135" s="1" t="s">
        <v>48</v>
      </c>
      <c r="J135" s="1" t="s">
        <v>61</v>
      </c>
      <c r="K135" s="5">
        <v>73.5</v>
      </c>
      <c r="L135" s="15"/>
    </row>
    <row r="136" spans="2:12" s="8" customFormat="1" x14ac:dyDescent="0.25">
      <c r="B136" s="12">
        <v>131</v>
      </c>
      <c r="C136" s="2" t="s">
        <v>44</v>
      </c>
      <c r="D136" s="1" t="s">
        <v>0</v>
      </c>
      <c r="E136" s="3">
        <v>20</v>
      </c>
      <c r="F136" s="4" t="s">
        <v>37</v>
      </c>
      <c r="G136" s="1" t="s">
        <v>48</v>
      </c>
      <c r="H136" s="1" t="s">
        <v>48</v>
      </c>
      <c r="I136" s="1" t="s">
        <v>48</v>
      </c>
      <c r="J136" s="1" t="s">
        <v>61</v>
      </c>
      <c r="K136" s="5">
        <v>29</v>
      </c>
      <c r="L136" s="15"/>
    </row>
    <row r="137" spans="2:12" s="8" customFormat="1" x14ac:dyDescent="0.25">
      <c r="B137" s="12">
        <v>132</v>
      </c>
      <c r="C137" s="2" t="s">
        <v>45</v>
      </c>
      <c r="D137" s="1" t="s">
        <v>0</v>
      </c>
      <c r="E137" s="3">
        <v>30</v>
      </c>
      <c r="F137" s="4" t="s">
        <v>37</v>
      </c>
      <c r="G137" s="1" t="s">
        <v>48</v>
      </c>
      <c r="H137" s="1" t="s">
        <v>48</v>
      </c>
      <c r="I137" s="1" t="s">
        <v>48</v>
      </c>
      <c r="J137" s="1" t="s">
        <v>61</v>
      </c>
      <c r="K137" s="5">
        <v>105</v>
      </c>
      <c r="L137" s="15"/>
    </row>
    <row r="138" spans="2:12" s="8" customFormat="1" x14ac:dyDescent="0.25">
      <c r="B138" s="12">
        <v>133</v>
      </c>
      <c r="C138" s="2" t="s">
        <v>46</v>
      </c>
      <c r="D138" s="1" t="s">
        <v>0</v>
      </c>
      <c r="E138" s="3">
        <v>20</v>
      </c>
      <c r="F138" s="4" t="s">
        <v>37</v>
      </c>
      <c r="G138" s="1" t="s">
        <v>48</v>
      </c>
      <c r="H138" s="1" t="s">
        <v>48</v>
      </c>
      <c r="I138" s="1" t="s">
        <v>48</v>
      </c>
      <c r="J138" s="1" t="s">
        <v>61</v>
      </c>
      <c r="K138" s="5">
        <v>37</v>
      </c>
      <c r="L138" s="15"/>
    </row>
    <row r="139" spans="2:12" s="8" customFormat="1" x14ac:dyDescent="0.25">
      <c r="B139" s="12">
        <v>134</v>
      </c>
      <c r="C139" s="2" t="s">
        <v>18</v>
      </c>
      <c r="D139" s="1" t="s">
        <v>0</v>
      </c>
      <c r="E139" s="3">
        <v>300</v>
      </c>
      <c r="F139" s="4" t="s">
        <v>37</v>
      </c>
      <c r="G139" s="1" t="s">
        <v>48</v>
      </c>
      <c r="H139" s="1" t="s">
        <v>48</v>
      </c>
      <c r="I139" s="1" t="s">
        <v>48</v>
      </c>
      <c r="J139" s="1" t="s">
        <v>61</v>
      </c>
      <c r="K139" s="5">
        <v>68</v>
      </c>
      <c r="L139" s="15"/>
    </row>
    <row r="140" spans="2:12" s="8" customFormat="1" x14ac:dyDescent="0.25">
      <c r="B140" s="12">
        <v>135</v>
      </c>
      <c r="C140" s="2" t="s">
        <v>19</v>
      </c>
      <c r="D140" s="1" t="s">
        <v>0</v>
      </c>
      <c r="E140" s="3">
        <v>50</v>
      </c>
      <c r="F140" s="4" t="s">
        <v>37</v>
      </c>
      <c r="G140" s="1" t="s">
        <v>48</v>
      </c>
      <c r="H140" s="1" t="s">
        <v>48</v>
      </c>
      <c r="I140" s="1" t="s">
        <v>48</v>
      </c>
      <c r="J140" s="1" t="s">
        <v>61</v>
      </c>
      <c r="K140" s="5">
        <v>42.5</v>
      </c>
      <c r="L140" s="15"/>
    </row>
    <row r="141" spans="2:12" s="8" customFormat="1" x14ac:dyDescent="0.25">
      <c r="B141" s="12">
        <v>136</v>
      </c>
      <c r="C141" s="2" t="s">
        <v>20</v>
      </c>
      <c r="D141" s="1" t="s">
        <v>0</v>
      </c>
      <c r="E141" s="3">
        <v>50</v>
      </c>
      <c r="F141" s="4" t="s">
        <v>37</v>
      </c>
      <c r="G141" s="1" t="s">
        <v>48</v>
      </c>
      <c r="H141" s="1" t="s">
        <v>48</v>
      </c>
      <c r="I141" s="1" t="s">
        <v>48</v>
      </c>
      <c r="J141" s="1" t="s">
        <v>61</v>
      </c>
      <c r="K141" s="5">
        <v>70</v>
      </c>
      <c r="L141" s="16"/>
    </row>
    <row r="142" spans="2:12" s="8" customFormat="1" x14ac:dyDescent="0.25">
      <c r="B142" s="12">
        <v>137</v>
      </c>
      <c r="C142" s="2" t="s">
        <v>21</v>
      </c>
      <c r="D142" s="1" t="s">
        <v>0</v>
      </c>
      <c r="E142" s="3">
        <v>200</v>
      </c>
      <c r="F142" s="4" t="s">
        <v>37</v>
      </c>
      <c r="G142" s="1" t="s">
        <v>48</v>
      </c>
      <c r="H142" s="1" t="s">
        <v>48</v>
      </c>
      <c r="I142" s="1" t="s">
        <v>48</v>
      </c>
      <c r="J142" s="1" t="s">
        <v>61</v>
      </c>
      <c r="K142" s="5">
        <v>40</v>
      </c>
      <c r="L142" s="16"/>
    </row>
    <row r="143" spans="2:12" s="8" customFormat="1" x14ac:dyDescent="0.25">
      <c r="B143" s="12">
        <v>138</v>
      </c>
      <c r="C143" s="2" t="s">
        <v>22</v>
      </c>
      <c r="D143" s="1" t="s">
        <v>0</v>
      </c>
      <c r="E143" s="3">
        <v>50</v>
      </c>
      <c r="F143" s="4" t="s">
        <v>37</v>
      </c>
      <c r="G143" s="1" t="s">
        <v>48</v>
      </c>
      <c r="H143" s="1" t="s">
        <v>48</v>
      </c>
      <c r="I143" s="1" t="s">
        <v>48</v>
      </c>
      <c r="J143" s="1" t="s">
        <v>61</v>
      </c>
      <c r="K143" s="5">
        <v>8.6667199999999998</v>
      </c>
      <c r="L143" s="16"/>
    </row>
    <row r="144" spans="2:12" s="8" customFormat="1" x14ac:dyDescent="0.25">
      <c r="B144" s="12">
        <v>139</v>
      </c>
      <c r="C144" s="2" t="s">
        <v>23</v>
      </c>
      <c r="D144" s="1" t="s">
        <v>0</v>
      </c>
      <c r="E144" s="3">
        <v>100</v>
      </c>
      <c r="F144" s="4" t="s">
        <v>37</v>
      </c>
      <c r="G144" s="1" t="s">
        <v>48</v>
      </c>
      <c r="H144" s="1" t="s">
        <v>48</v>
      </c>
      <c r="I144" s="1" t="s">
        <v>48</v>
      </c>
      <c r="J144" s="1" t="s">
        <v>61</v>
      </c>
      <c r="K144" s="5">
        <v>15</v>
      </c>
      <c r="L144" s="16"/>
    </row>
    <row r="145" spans="2:12" s="8" customFormat="1" x14ac:dyDescent="0.25">
      <c r="B145" s="12">
        <v>140</v>
      </c>
      <c r="C145" s="2" t="s">
        <v>24</v>
      </c>
      <c r="D145" s="1" t="s">
        <v>0</v>
      </c>
      <c r="E145" s="3">
        <v>1000</v>
      </c>
      <c r="F145" s="4" t="s">
        <v>37</v>
      </c>
      <c r="G145" s="1" t="s">
        <v>48</v>
      </c>
      <c r="H145" s="1" t="s">
        <v>48</v>
      </c>
      <c r="I145" s="1" t="s">
        <v>48</v>
      </c>
      <c r="J145" s="1" t="s">
        <v>61</v>
      </c>
      <c r="K145" s="5">
        <v>50</v>
      </c>
      <c r="L145" s="16"/>
    </row>
    <row r="146" spans="2:12" s="8" customFormat="1" x14ac:dyDescent="0.25">
      <c r="B146" s="12">
        <v>141</v>
      </c>
      <c r="C146" s="2" t="s">
        <v>25</v>
      </c>
      <c r="D146" s="1" t="s">
        <v>0</v>
      </c>
      <c r="E146" s="3">
        <v>50</v>
      </c>
      <c r="F146" s="4" t="s">
        <v>37</v>
      </c>
      <c r="G146" s="1" t="s">
        <v>48</v>
      </c>
      <c r="H146" s="1" t="s">
        <v>48</v>
      </c>
      <c r="I146" s="1" t="s">
        <v>48</v>
      </c>
      <c r="J146" s="1" t="s">
        <v>61</v>
      </c>
      <c r="K146" s="5">
        <v>42.5</v>
      </c>
      <c r="L146" s="16"/>
    </row>
    <row r="147" spans="2:12" s="8" customFormat="1" x14ac:dyDescent="0.25">
      <c r="B147" s="12">
        <v>142</v>
      </c>
      <c r="C147" s="2" t="s">
        <v>21</v>
      </c>
      <c r="D147" s="1" t="s">
        <v>0</v>
      </c>
      <c r="E147" s="3">
        <v>100</v>
      </c>
      <c r="F147" s="4" t="s">
        <v>37</v>
      </c>
      <c r="G147" s="1" t="s">
        <v>48</v>
      </c>
      <c r="H147" s="1" t="s">
        <v>48</v>
      </c>
      <c r="I147" s="1" t="s">
        <v>48</v>
      </c>
      <c r="J147" s="1" t="s">
        <v>61</v>
      </c>
      <c r="K147" s="5">
        <v>40</v>
      </c>
      <c r="L147" s="16"/>
    </row>
    <row r="148" spans="2:12" s="8" customFormat="1" x14ac:dyDescent="0.25">
      <c r="B148" s="12">
        <v>143</v>
      </c>
      <c r="C148" s="2" t="s">
        <v>26</v>
      </c>
      <c r="D148" s="1" t="s">
        <v>0</v>
      </c>
      <c r="E148" s="3">
        <v>20</v>
      </c>
      <c r="F148" s="4" t="s">
        <v>37</v>
      </c>
      <c r="G148" s="1" t="s">
        <v>48</v>
      </c>
      <c r="H148" s="1" t="s">
        <v>48</v>
      </c>
      <c r="I148" s="1" t="s">
        <v>48</v>
      </c>
      <c r="J148" s="1" t="s">
        <v>61</v>
      </c>
      <c r="K148" s="5">
        <v>130</v>
      </c>
      <c r="L148" s="16"/>
    </row>
    <row r="149" spans="2:12" s="8" customFormat="1" x14ac:dyDescent="0.25">
      <c r="B149" s="12">
        <v>144</v>
      </c>
      <c r="C149" s="2" t="s">
        <v>27</v>
      </c>
      <c r="D149" s="1" t="s">
        <v>0</v>
      </c>
      <c r="E149" s="3">
        <v>50</v>
      </c>
      <c r="F149" s="4" t="s">
        <v>37</v>
      </c>
      <c r="G149" s="1" t="s">
        <v>48</v>
      </c>
      <c r="H149" s="1" t="s">
        <v>48</v>
      </c>
      <c r="I149" s="1" t="s">
        <v>48</v>
      </c>
      <c r="J149" s="1" t="s">
        <v>61</v>
      </c>
      <c r="K149" s="5">
        <v>46</v>
      </c>
      <c r="L149" s="16"/>
    </row>
    <row r="150" spans="2:12" s="8" customFormat="1" x14ac:dyDescent="0.25">
      <c r="B150" s="12">
        <v>145</v>
      </c>
      <c r="C150" s="2" t="s">
        <v>28</v>
      </c>
      <c r="D150" s="1" t="s">
        <v>0</v>
      </c>
      <c r="E150" s="3">
        <v>50</v>
      </c>
      <c r="F150" s="4" t="s">
        <v>37</v>
      </c>
      <c r="G150" s="1" t="s">
        <v>48</v>
      </c>
      <c r="H150" s="1" t="s">
        <v>48</v>
      </c>
      <c r="I150" s="1" t="s">
        <v>48</v>
      </c>
      <c r="J150" s="1" t="s">
        <v>61</v>
      </c>
      <c r="K150" s="5">
        <v>48</v>
      </c>
      <c r="L150" s="16"/>
    </row>
    <row r="151" spans="2:12" s="8" customFormat="1" x14ac:dyDescent="0.25">
      <c r="B151" s="12">
        <v>146</v>
      </c>
      <c r="C151" s="2" t="s">
        <v>29</v>
      </c>
      <c r="D151" s="1" t="s">
        <v>0</v>
      </c>
      <c r="E151" s="3">
        <v>60</v>
      </c>
      <c r="F151" s="4" t="s">
        <v>37</v>
      </c>
      <c r="G151" s="1" t="s">
        <v>48</v>
      </c>
      <c r="H151" s="1" t="s">
        <v>48</v>
      </c>
      <c r="I151" s="1" t="s">
        <v>48</v>
      </c>
      <c r="J151" s="1" t="s">
        <v>61</v>
      </c>
      <c r="K151" s="5">
        <v>88</v>
      </c>
      <c r="L151" s="16"/>
    </row>
    <row r="152" spans="2:12" s="8" customFormat="1" x14ac:dyDescent="0.25">
      <c r="B152" s="12">
        <v>147</v>
      </c>
      <c r="C152" s="2" t="s">
        <v>30</v>
      </c>
      <c r="D152" s="1" t="s">
        <v>0</v>
      </c>
      <c r="E152" s="3">
        <v>100</v>
      </c>
      <c r="F152" s="4" t="s">
        <v>37</v>
      </c>
      <c r="G152" s="1" t="s">
        <v>48</v>
      </c>
      <c r="H152" s="1" t="s">
        <v>48</v>
      </c>
      <c r="I152" s="1" t="s">
        <v>48</v>
      </c>
      <c r="J152" s="1" t="s">
        <v>61</v>
      </c>
      <c r="K152" s="5">
        <v>48</v>
      </c>
      <c r="L152" s="16"/>
    </row>
    <row r="153" spans="2:12" s="8" customFormat="1" x14ac:dyDescent="0.25">
      <c r="B153" s="12">
        <v>148</v>
      </c>
      <c r="C153" s="2" t="s">
        <v>33</v>
      </c>
      <c r="D153" s="1" t="s">
        <v>0</v>
      </c>
      <c r="E153" s="3">
        <v>100</v>
      </c>
      <c r="F153" s="4" t="s">
        <v>37</v>
      </c>
      <c r="G153" s="1" t="s">
        <v>48</v>
      </c>
      <c r="H153" s="1" t="s">
        <v>48</v>
      </c>
      <c r="I153" s="1" t="s">
        <v>48</v>
      </c>
      <c r="J153" s="1" t="s">
        <v>61</v>
      </c>
      <c r="K153" s="5">
        <v>44</v>
      </c>
      <c r="L153" s="16"/>
    </row>
    <row r="154" spans="2:12" s="8" customFormat="1" x14ac:dyDescent="0.25">
      <c r="B154" s="12">
        <v>149</v>
      </c>
      <c r="C154" s="2" t="s">
        <v>31</v>
      </c>
      <c r="D154" s="1" t="s">
        <v>0</v>
      </c>
      <c r="E154" s="3">
        <v>100</v>
      </c>
      <c r="F154" s="4" t="s">
        <v>37</v>
      </c>
      <c r="G154" s="1" t="s">
        <v>48</v>
      </c>
      <c r="H154" s="1" t="s">
        <v>48</v>
      </c>
      <c r="I154" s="1" t="s">
        <v>48</v>
      </c>
      <c r="J154" s="1" t="s">
        <v>61</v>
      </c>
      <c r="K154" s="5">
        <v>132</v>
      </c>
      <c r="L154" s="16"/>
    </row>
    <row r="155" spans="2:12" s="8" customFormat="1" x14ac:dyDescent="0.25">
      <c r="B155" s="12">
        <v>150</v>
      </c>
      <c r="C155" s="2" t="s">
        <v>32</v>
      </c>
      <c r="D155" s="1" t="s">
        <v>0</v>
      </c>
      <c r="E155" s="3">
        <v>50</v>
      </c>
      <c r="F155" s="4" t="s">
        <v>37</v>
      </c>
      <c r="G155" s="1" t="s">
        <v>48</v>
      </c>
      <c r="H155" s="1" t="s">
        <v>48</v>
      </c>
      <c r="I155" s="1" t="s">
        <v>48</v>
      </c>
      <c r="J155" s="1" t="s">
        <v>61</v>
      </c>
      <c r="K155" s="5">
        <v>44</v>
      </c>
      <c r="L155" s="16"/>
    </row>
    <row r="156" spans="2:12" s="8" customFormat="1" x14ac:dyDescent="0.25">
      <c r="B156" s="12">
        <v>151</v>
      </c>
      <c r="C156" s="2" t="s">
        <v>34</v>
      </c>
      <c r="D156" s="1" t="s">
        <v>0</v>
      </c>
      <c r="E156" s="3">
        <v>20</v>
      </c>
      <c r="F156" s="4" t="s">
        <v>37</v>
      </c>
      <c r="G156" s="1" t="s">
        <v>48</v>
      </c>
      <c r="H156" s="1" t="s">
        <v>48</v>
      </c>
      <c r="I156" s="1" t="s">
        <v>48</v>
      </c>
      <c r="J156" s="1" t="s">
        <v>61</v>
      </c>
      <c r="K156" s="5">
        <v>0.6</v>
      </c>
      <c r="L156" s="16"/>
    </row>
    <row r="157" spans="2:12" s="8" customFormat="1" x14ac:dyDescent="0.25">
      <c r="B157" s="12">
        <v>152</v>
      </c>
      <c r="C157" s="2" t="s">
        <v>35</v>
      </c>
      <c r="D157" s="1" t="s">
        <v>0</v>
      </c>
      <c r="E157" s="3">
        <v>15</v>
      </c>
      <c r="F157" s="4" t="s">
        <v>37</v>
      </c>
      <c r="G157" s="1" t="s">
        <v>48</v>
      </c>
      <c r="H157" s="1" t="s">
        <v>48</v>
      </c>
      <c r="I157" s="1" t="s">
        <v>48</v>
      </c>
      <c r="J157" s="1" t="s">
        <v>61</v>
      </c>
      <c r="K157" s="5">
        <v>0.75</v>
      </c>
      <c r="L157" s="16"/>
    </row>
    <row r="158" spans="2:12" x14ac:dyDescent="0.25">
      <c r="B158" s="12">
        <v>153</v>
      </c>
      <c r="C158" s="2" t="s">
        <v>39</v>
      </c>
      <c r="D158" s="1" t="s">
        <v>17</v>
      </c>
      <c r="E158" s="3">
        <v>1</v>
      </c>
      <c r="F158" s="4" t="s">
        <v>37</v>
      </c>
      <c r="G158" s="1" t="s">
        <v>48</v>
      </c>
      <c r="H158" s="1" t="s">
        <v>48</v>
      </c>
      <c r="I158" s="1" t="s">
        <v>48</v>
      </c>
      <c r="J158" s="1" t="s">
        <v>61</v>
      </c>
      <c r="K158" s="5">
        <v>43112</v>
      </c>
      <c r="L158" s="16"/>
    </row>
    <row r="159" spans="2:12" x14ac:dyDescent="0.25">
      <c r="B159" s="12">
        <v>154</v>
      </c>
      <c r="C159" s="14" t="s">
        <v>184</v>
      </c>
      <c r="D159" s="1" t="s">
        <v>17</v>
      </c>
      <c r="E159" s="3">
        <v>1</v>
      </c>
      <c r="F159" s="4" t="s">
        <v>37</v>
      </c>
      <c r="G159" s="1" t="s">
        <v>48</v>
      </c>
      <c r="H159" s="1" t="s">
        <v>48</v>
      </c>
      <c r="I159" s="1" t="s">
        <v>48</v>
      </c>
      <c r="J159" s="1" t="s">
        <v>61</v>
      </c>
      <c r="K159" s="5">
        <v>4150</v>
      </c>
      <c r="L159" s="16"/>
    </row>
    <row r="160" spans="2:12" x14ac:dyDescent="0.25">
      <c r="B160" s="12">
        <v>155</v>
      </c>
      <c r="C160" s="14" t="s">
        <v>185</v>
      </c>
      <c r="D160" s="1" t="s">
        <v>196</v>
      </c>
      <c r="E160" s="1">
        <v>3858</v>
      </c>
      <c r="F160" s="4" t="s">
        <v>37</v>
      </c>
      <c r="G160" s="1" t="s">
        <v>48</v>
      </c>
      <c r="H160" s="1" t="s">
        <v>48</v>
      </c>
      <c r="I160" s="1" t="s">
        <v>48</v>
      </c>
      <c r="J160" s="1" t="s">
        <v>61</v>
      </c>
      <c r="K160" s="5">
        <v>905.26494000000002</v>
      </c>
    </row>
    <row r="161" spans="2:11" x14ac:dyDescent="0.25">
      <c r="B161" s="12">
        <v>156</v>
      </c>
      <c r="C161" s="14" t="s">
        <v>186</v>
      </c>
      <c r="D161" s="1" t="s">
        <v>196</v>
      </c>
      <c r="E161" s="1">
        <v>212</v>
      </c>
      <c r="F161" s="4" t="s">
        <v>37</v>
      </c>
      <c r="G161" s="1" t="s">
        <v>48</v>
      </c>
      <c r="H161" s="1" t="s">
        <v>48</v>
      </c>
      <c r="I161" s="1" t="s">
        <v>48</v>
      </c>
      <c r="J161" s="1" t="s">
        <v>61</v>
      </c>
      <c r="K161" s="5">
        <v>115.56738</v>
      </c>
    </row>
    <row r="162" spans="2:11" x14ac:dyDescent="0.25">
      <c r="B162" s="12">
        <v>157</v>
      </c>
      <c r="C162" s="14" t="s">
        <v>187</v>
      </c>
      <c r="D162" s="1" t="s">
        <v>0</v>
      </c>
      <c r="E162" s="1">
        <v>47</v>
      </c>
      <c r="F162" s="1" t="s">
        <v>36</v>
      </c>
      <c r="G162" s="1" t="s">
        <v>48</v>
      </c>
      <c r="H162" s="1" t="s">
        <v>48</v>
      </c>
      <c r="I162" s="1" t="s">
        <v>48</v>
      </c>
      <c r="J162" s="1" t="s">
        <v>61</v>
      </c>
      <c r="K162" s="5">
        <v>223.25</v>
      </c>
    </row>
    <row r="163" spans="2:11" x14ac:dyDescent="0.25">
      <c r="B163" s="12">
        <v>158</v>
      </c>
      <c r="C163" s="14" t="s">
        <v>188</v>
      </c>
      <c r="D163" s="1" t="s">
        <v>196</v>
      </c>
      <c r="E163" s="1">
        <v>74</v>
      </c>
      <c r="F163" s="4" t="s">
        <v>37</v>
      </c>
      <c r="G163" s="1" t="s">
        <v>48</v>
      </c>
      <c r="H163" s="1" t="s">
        <v>48</v>
      </c>
      <c r="I163" s="1" t="s">
        <v>48</v>
      </c>
      <c r="J163" s="1" t="s">
        <v>61</v>
      </c>
      <c r="K163" s="5">
        <v>21.583580000000001</v>
      </c>
    </row>
    <row r="164" spans="2:11" x14ac:dyDescent="0.25">
      <c r="B164" s="12">
        <v>159</v>
      </c>
      <c r="C164" s="14" t="s">
        <v>189</v>
      </c>
      <c r="D164" s="1" t="s">
        <v>196</v>
      </c>
      <c r="E164" s="1">
        <v>2</v>
      </c>
      <c r="F164" s="4" t="s">
        <v>37</v>
      </c>
      <c r="G164" s="1" t="s">
        <v>48</v>
      </c>
      <c r="H164" s="1" t="s">
        <v>48</v>
      </c>
      <c r="I164" s="1" t="s">
        <v>48</v>
      </c>
      <c r="J164" s="1" t="s">
        <v>61</v>
      </c>
      <c r="K164" s="5">
        <v>1.1000099999999999</v>
      </c>
    </row>
    <row r="165" spans="2:11" x14ac:dyDescent="0.25">
      <c r="B165" s="12">
        <v>160</v>
      </c>
      <c r="C165" s="14" t="s">
        <v>190</v>
      </c>
      <c r="D165" s="1" t="s">
        <v>0</v>
      </c>
      <c r="E165" s="1">
        <v>260</v>
      </c>
      <c r="F165" s="1" t="s">
        <v>36</v>
      </c>
      <c r="G165" s="1" t="s">
        <v>48</v>
      </c>
      <c r="H165" s="1" t="s">
        <v>48</v>
      </c>
      <c r="I165" s="1" t="s">
        <v>48</v>
      </c>
      <c r="J165" s="1" t="s">
        <v>61</v>
      </c>
      <c r="K165" s="5">
        <v>4116.6657999999998</v>
      </c>
    </row>
    <row r="166" spans="2:11" x14ac:dyDescent="0.25">
      <c r="B166" s="12">
        <v>161</v>
      </c>
      <c r="C166" s="14" t="s">
        <v>191</v>
      </c>
      <c r="D166" s="1" t="s">
        <v>196</v>
      </c>
      <c r="E166" s="1">
        <v>29</v>
      </c>
      <c r="F166" s="4" t="s">
        <v>37</v>
      </c>
      <c r="G166" s="1" t="s">
        <v>48</v>
      </c>
      <c r="H166" s="1" t="s">
        <v>48</v>
      </c>
      <c r="I166" s="1" t="s">
        <v>48</v>
      </c>
      <c r="J166" s="1" t="s">
        <v>61</v>
      </c>
      <c r="K166" s="5">
        <v>68.849999999999994</v>
      </c>
    </row>
    <row r="167" spans="2:11" x14ac:dyDescent="0.25">
      <c r="B167" s="12">
        <v>162</v>
      </c>
      <c r="C167" s="14" t="s">
        <v>192</v>
      </c>
      <c r="D167" s="1" t="s">
        <v>196</v>
      </c>
      <c r="E167" s="1">
        <v>33</v>
      </c>
      <c r="F167" s="4" t="s">
        <v>37</v>
      </c>
      <c r="G167" s="1" t="s">
        <v>48</v>
      </c>
      <c r="H167" s="1" t="s">
        <v>48</v>
      </c>
      <c r="I167" s="1" t="s">
        <v>48</v>
      </c>
      <c r="J167" s="1" t="s">
        <v>61</v>
      </c>
      <c r="K167" s="5">
        <v>31.35</v>
      </c>
    </row>
    <row r="168" spans="2:11" x14ac:dyDescent="0.25">
      <c r="B168" s="12">
        <v>163</v>
      </c>
      <c r="C168" s="14" t="s">
        <v>193</v>
      </c>
      <c r="D168" s="1" t="s">
        <v>196</v>
      </c>
      <c r="E168" s="1">
        <v>14</v>
      </c>
      <c r="F168" s="4" t="s">
        <v>37</v>
      </c>
      <c r="G168" s="1" t="s">
        <v>48</v>
      </c>
      <c r="H168" s="1" t="s">
        <v>48</v>
      </c>
      <c r="I168" s="1" t="s">
        <v>48</v>
      </c>
      <c r="J168" s="1" t="s">
        <v>61</v>
      </c>
      <c r="K168" s="5">
        <v>11.9</v>
      </c>
    </row>
    <row r="169" spans="2:11" x14ac:dyDescent="0.25">
      <c r="B169" s="12">
        <v>164</v>
      </c>
      <c r="C169" s="14" t="s">
        <v>194</v>
      </c>
      <c r="D169" s="1" t="s">
        <v>0</v>
      </c>
      <c r="E169" s="1">
        <v>7</v>
      </c>
      <c r="F169" s="1" t="s">
        <v>36</v>
      </c>
      <c r="G169" s="1" t="s">
        <v>48</v>
      </c>
      <c r="H169" s="1" t="s">
        <v>48</v>
      </c>
      <c r="I169" s="1" t="s">
        <v>48</v>
      </c>
      <c r="J169" s="1" t="s">
        <v>61</v>
      </c>
      <c r="K169" s="5">
        <v>33.6</v>
      </c>
    </row>
    <row r="170" spans="2:11" x14ac:dyDescent="0.25">
      <c r="B170" s="12">
        <v>165</v>
      </c>
      <c r="C170" s="14" t="s">
        <v>195</v>
      </c>
      <c r="D170" s="1" t="s">
        <v>0</v>
      </c>
      <c r="E170" s="1">
        <v>70</v>
      </c>
      <c r="F170" s="1" t="s">
        <v>36</v>
      </c>
      <c r="G170" s="1" t="s">
        <v>48</v>
      </c>
      <c r="H170" s="1" t="s">
        <v>48</v>
      </c>
      <c r="I170" s="1" t="s">
        <v>48</v>
      </c>
      <c r="J170" s="1" t="s">
        <v>61</v>
      </c>
      <c r="K170" s="5">
        <v>1050</v>
      </c>
    </row>
    <row r="171" spans="2:11" x14ac:dyDescent="0.25">
      <c r="B171" s="12">
        <v>166</v>
      </c>
      <c r="C171" s="14" t="s">
        <v>50</v>
      </c>
      <c r="D171" s="1" t="s">
        <v>155</v>
      </c>
      <c r="E171" s="1">
        <v>1</v>
      </c>
      <c r="F171" s="4" t="s">
        <v>37</v>
      </c>
      <c r="G171" s="1" t="s">
        <v>48</v>
      </c>
      <c r="H171" s="1" t="s">
        <v>48</v>
      </c>
      <c r="I171" s="1" t="s">
        <v>48</v>
      </c>
      <c r="J171" s="1" t="s">
        <v>61</v>
      </c>
      <c r="K171" s="5">
        <v>4638.5687600000001</v>
      </c>
    </row>
    <row r="172" spans="2:11" x14ac:dyDescent="0.25">
      <c r="B172" s="12">
        <v>167</v>
      </c>
      <c r="C172" s="14" t="s">
        <v>51</v>
      </c>
      <c r="D172" s="1" t="s">
        <v>155</v>
      </c>
      <c r="E172" s="1">
        <v>1</v>
      </c>
      <c r="F172" s="4" t="s">
        <v>37</v>
      </c>
      <c r="G172" s="1" t="s">
        <v>48</v>
      </c>
      <c r="H172" s="1" t="s">
        <v>48</v>
      </c>
      <c r="I172" s="1" t="s">
        <v>48</v>
      </c>
      <c r="J172" s="1" t="s">
        <v>61</v>
      </c>
      <c r="K172" s="5">
        <v>2036.9613499999998</v>
      </c>
    </row>
    <row r="173" spans="2:11" x14ac:dyDescent="0.25">
      <c r="B173" s="12">
        <v>168</v>
      </c>
      <c r="C173" s="14" t="s">
        <v>52</v>
      </c>
      <c r="D173" s="1" t="s">
        <v>155</v>
      </c>
      <c r="E173" s="1">
        <v>1</v>
      </c>
      <c r="F173" s="4" t="s">
        <v>37</v>
      </c>
      <c r="G173" s="1" t="s">
        <v>48</v>
      </c>
      <c r="H173" s="1" t="s">
        <v>48</v>
      </c>
      <c r="I173" s="1" t="s">
        <v>48</v>
      </c>
      <c r="J173" s="1" t="s">
        <v>61</v>
      </c>
      <c r="K173" s="5">
        <v>965.56</v>
      </c>
    </row>
    <row r="174" spans="2:11" ht="30" x14ac:dyDescent="0.25">
      <c r="B174" s="12">
        <v>169</v>
      </c>
      <c r="C174" s="14" t="s">
        <v>53</v>
      </c>
      <c r="D174" s="1" t="s">
        <v>155</v>
      </c>
      <c r="E174" s="1">
        <v>1</v>
      </c>
      <c r="F174" s="4" t="s">
        <v>37</v>
      </c>
      <c r="G174" s="1" t="s">
        <v>48</v>
      </c>
      <c r="H174" s="1" t="s">
        <v>48</v>
      </c>
      <c r="I174" s="1" t="s">
        <v>48</v>
      </c>
      <c r="J174" s="1" t="s">
        <v>61</v>
      </c>
      <c r="K174" s="5">
        <v>2061.75</v>
      </c>
    </row>
    <row r="175" spans="2:11" ht="30" x14ac:dyDescent="0.25">
      <c r="B175" s="12">
        <v>170</v>
      </c>
      <c r="C175" s="14" t="s">
        <v>54</v>
      </c>
      <c r="D175" s="1" t="s">
        <v>155</v>
      </c>
      <c r="E175" s="1">
        <v>1</v>
      </c>
      <c r="F175" s="4" t="s">
        <v>37</v>
      </c>
      <c r="G175" s="1" t="s">
        <v>48</v>
      </c>
      <c r="H175" s="1" t="s">
        <v>48</v>
      </c>
      <c r="I175" s="1" t="s">
        <v>48</v>
      </c>
      <c r="J175" s="1" t="s">
        <v>61</v>
      </c>
      <c r="K175" s="5">
        <v>11009.493232000001</v>
      </c>
    </row>
    <row r="176" spans="2:11" ht="30" x14ac:dyDescent="0.25">
      <c r="B176" s="12">
        <v>171</v>
      </c>
      <c r="C176" s="14" t="s">
        <v>55</v>
      </c>
      <c r="D176" s="1" t="s">
        <v>155</v>
      </c>
      <c r="E176" s="1">
        <v>1</v>
      </c>
      <c r="F176" s="4" t="s">
        <v>37</v>
      </c>
      <c r="G176" s="1" t="s">
        <v>48</v>
      </c>
      <c r="H176" s="1" t="s">
        <v>48</v>
      </c>
      <c r="I176" s="1" t="s">
        <v>48</v>
      </c>
      <c r="J176" s="1" t="s">
        <v>61</v>
      </c>
      <c r="K176" s="5">
        <v>684.99832000000004</v>
      </c>
    </row>
    <row r="177" spans="2:19" x14ac:dyDescent="0.25">
      <c r="B177" s="12">
        <v>172</v>
      </c>
      <c r="C177" s="14" t="s">
        <v>56</v>
      </c>
      <c r="D177" s="1" t="s">
        <v>155</v>
      </c>
      <c r="E177" s="1">
        <v>1</v>
      </c>
      <c r="F177" s="4" t="s">
        <v>37</v>
      </c>
      <c r="G177" s="1" t="s">
        <v>48</v>
      </c>
      <c r="H177" s="1" t="s">
        <v>48</v>
      </c>
      <c r="I177" s="1" t="s">
        <v>48</v>
      </c>
      <c r="J177" s="1" t="s">
        <v>61</v>
      </c>
      <c r="K177" s="5">
        <v>975.34159</v>
      </c>
    </row>
    <row r="178" spans="2:19" x14ac:dyDescent="0.25">
      <c r="B178" s="12">
        <v>173</v>
      </c>
      <c r="C178" s="14" t="s">
        <v>57</v>
      </c>
      <c r="D178" s="1" t="s">
        <v>155</v>
      </c>
      <c r="E178" s="1">
        <v>1</v>
      </c>
      <c r="F178" s="4" t="s">
        <v>37</v>
      </c>
      <c r="G178" s="1" t="s">
        <v>48</v>
      </c>
      <c r="H178" s="1" t="s">
        <v>48</v>
      </c>
      <c r="I178" s="1" t="s">
        <v>48</v>
      </c>
      <c r="J178" s="1" t="s">
        <v>61</v>
      </c>
      <c r="K178" s="5">
        <v>16185.021760000001</v>
      </c>
    </row>
    <row r="179" spans="2:19" x14ac:dyDescent="0.25">
      <c r="B179" s="12">
        <v>174</v>
      </c>
      <c r="C179" s="14" t="s">
        <v>38</v>
      </c>
      <c r="D179" s="1" t="s">
        <v>155</v>
      </c>
      <c r="E179" s="1">
        <v>1</v>
      </c>
      <c r="F179" s="4" t="s">
        <v>37</v>
      </c>
      <c r="G179" s="1" t="s">
        <v>48</v>
      </c>
      <c r="H179" s="1" t="s">
        <v>48</v>
      </c>
      <c r="I179" s="1" t="s">
        <v>48</v>
      </c>
      <c r="J179" s="1" t="s">
        <v>61</v>
      </c>
      <c r="K179" s="5">
        <f>2455.27931915269+7165.9+28933-11000</f>
        <v>27554.179319152689</v>
      </c>
    </row>
    <row r="180" spans="2:19" ht="23.25" customHeight="1" x14ac:dyDescent="0.25">
      <c r="B180" s="12">
        <v>175</v>
      </c>
      <c r="C180" s="14" t="s">
        <v>202</v>
      </c>
      <c r="D180" s="1" t="s">
        <v>155</v>
      </c>
      <c r="E180" s="1">
        <v>1</v>
      </c>
      <c r="F180" s="4" t="s">
        <v>37</v>
      </c>
      <c r="G180" s="1" t="s">
        <v>48</v>
      </c>
      <c r="H180" s="1" t="s">
        <v>48</v>
      </c>
      <c r="I180" s="1" t="s">
        <v>48</v>
      </c>
      <c r="J180" s="1" t="s">
        <v>61</v>
      </c>
      <c r="K180" s="5">
        <v>58209.580871957311</v>
      </c>
    </row>
    <row r="181" spans="2:19" ht="45" x14ac:dyDescent="0.25">
      <c r="B181" s="12">
        <v>176</v>
      </c>
      <c r="C181" s="17" t="s">
        <v>58</v>
      </c>
      <c r="D181" s="1" t="s">
        <v>155</v>
      </c>
      <c r="E181" s="1">
        <v>1</v>
      </c>
      <c r="F181" s="18" t="s">
        <v>47</v>
      </c>
      <c r="G181" s="18" t="s">
        <v>197</v>
      </c>
      <c r="H181" s="18" t="s">
        <v>198</v>
      </c>
      <c r="I181" s="18" t="s">
        <v>199</v>
      </c>
      <c r="J181" s="18" t="s">
        <v>200</v>
      </c>
      <c r="K181" s="5">
        <v>49475</v>
      </c>
    </row>
    <row r="182" spans="2:19" ht="45" x14ac:dyDescent="0.25">
      <c r="B182" s="33">
        <v>177</v>
      </c>
      <c r="C182" s="34" t="s">
        <v>59</v>
      </c>
      <c r="D182" s="27" t="s">
        <v>155</v>
      </c>
      <c r="E182" s="27">
        <v>1</v>
      </c>
      <c r="F182" s="29" t="s">
        <v>47</v>
      </c>
      <c r="G182" s="29" t="s">
        <v>197</v>
      </c>
      <c r="H182" s="29" t="s">
        <v>198</v>
      </c>
      <c r="I182" s="29" t="s">
        <v>199</v>
      </c>
      <c r="J182" s="29" t="s">
        <v>200</v>
      </c>
      <c r="K182" s="32">
        <v>49475</v>
      </c>
    </row>
    <row r="183" spans="2:19" ht="30" x14ac:dyDescent="0.25">
      <c r="B183" s="12">
        <v>178</v>
      </c>
      <c r="C183" s="17" t="s">
        <v>60</v>
      </c>
      <c r="D183" s="1" t="s">
        <v>155</v>
      </c>
      <c r="E183" s="1">
        <v>1</v>
      </c>
      <c r="F183" s="18" t="s">
        <v>47</v>
      </c>
      <c r="G183" s="18" t="s">
        <v>197</v>
      </c>
      <c r="H183" s="18" t="s">
        <v>198</v>
      </c>
      <c r="I183" s="18" t="s">
        <v>199</v>
      </c>
      <c r="J183" s="18" t="s">
        <v>200</v>
      </c>
      <c r="K183" s="5">
        <v>66500</v>
      </c>
    </row>
    <row r="184" spans="2:19" ht="54.75" customHeight="1" x14ac:dyDescent="0.25">
      <c r="B184" s="12">
        <v>179</v>
      </c>
      <c r="C184" s="17" t="s">
        <v>203</v>
      </c>
      <c r="D184" s="18" t="s">
        <v>155</v>
      </c>
      <c r="E184" s="18">
        <v>1</v>
      </c>
      <c r="F184" s="18" t="s">
        <v>36</v>
      </c>
      <c r="G184" s="18" t="s">
        <v>197</v>
      </c>
      <c r="H184" s="18" t="s">
        <v>198</v>
      </c>
      <c r="I184" s="18" t="s">
        <v>198</v>
      </c>
      <c r="J184" s="18" t="s">
        <v>199</v>
      </c>
      <c r="K184" s="21">
        <v>2000</v>
      </c>
    </row>
    <row r="185" spans="2:19" x14ac:dyDescent="0.25">
      <c r="B185" s="12">
        <v>180</v>
      </c>
      <c r="C185" s="22" t="s">
        <v>206</v>
      </c>
      <c r="D185" s="18" t="s">
        <v>2</v>
      </c>
      <c r="E185" s="18">
        <v>3000</v>
      </c>
      <c r="F185" s="22" t="s">
        <v>36</v>
      </c>
      <c r="G185" s="22" t="s">
        <v>197</v>
      </c>
      <c r="H185" s="22" t="s">
        <v>198</v>
      </c>
      <c r="I185" s="22" t="s">
        <v>198</v>
      </c>
      <c r="J185" s="22" t="s">
        <v>198</v>
      </c>
      <c r="K185" s="21">
        <v>975</v>
      </c>
      <c r="N185" s="19"/>
      <c r="S185" s="23"/>
    </row>
    <row r="186" spans="2:19" x14ac:dyDescent="0.25">
      <c r="B186" s="12">
        <v>181</v>
      </c>
      <c r="C186" s="22" t="s">
        <v>13</v>
      </c>
      <c r="D186" s="18" t="s">
        <v>2</v>
      </c>
      <c r="E186" s="18">
        <v>8000</v>
      </c>
      <c r="F186" s="22" t="s">
        <v>36</v>
      </c>
      <c r="G186" s="22" t="s">
        <v>197</v>
      </c>
      <c r="H186" s="22" t="s">
        <v>198</v>
      </c>
      <c r="I186" s="22" t="s">
        <v>198</v>
      </c>
      <c r="J186" s="22" t="s">
        <v>198</v>
      </c>
      <c r="K186" s="21">
        <v>2466.666666666667</v>
      </c>
      <c r="L186" s="19"/>
      <c r="S186" s="23"/>
    </row>
    <row r="187" spans="2:19" x14ac:dyDescent="0.25">
      <c r="B187" s="12">
        <v>182</v>
      </c>
      <c r="C187" s="22" t="s">
        <v>14</v>
      </c>
      <c r="D187" s="18" t="s">
        <v>2</v>
      </c>
      <c r="E187" s="18">
        <v>4000</v>
      </c>
      <c r="F187" s="22" t="s">
        <v>36</v>
      </c>
      <c r="G187" s="22" t="s">
        <v>197</v>
      </c>
      <c r="H187" s="22" t="s">
        <v>198</v>
      </c>
      <c r="I187" s="22" t="s">
        <v>198</v>
      </c>
      <c r="J187" s="22" t="s">
        <v>198</v>
      </c>
      <c r="K187" s="21">
        <v>1766.6666666666667</v>
      </c>
      <c r="S187" s="23"/>
    </row>
    <row r="188" spans="2:19" x14ac:dyDescent="0.25">
      <c r="B188" s="12">
        <v>183</v>
      </c>
      <c r="C188" s="22" t="s">
        <v>181</v>
      </c>
      <c r="D188" s="18" t="s">
        <v>1</v>
      </c>
      <c r="E188" s="18">
        <v>2300</v>
      </c>
      <c r="F188" s="22" t="s">
        <v>36</v>
      </c>
      <c r="G188" s="22" t="s">
        <v>197</v>
      </c>
      <c r="H188" s="22" t="s">
        <v>198</v>
      </c>
      <c r="I188" s="22" t="s">
        <v>198</v>
      </c>
      <c r="J188" s="22" t="s">
        <v>199</v>
      </c>
      <c r="K188" s="21">
        <v>575</v>
      </c>
      <c r="S188" s="23"/>
    </row>
    <row r="189" spans="2:19" x14ac:dyDescent="0.25">
      <c r="B189" s="12">
        <v>184</v>
      </c>
      <c r="C189" s="22" t="s">
        <v>63</v>
      </c>
      <c r="D189" s="18" t="s">
        <v>2</v>
      </c>
      <c r="E189" s="18">
        <v>400</v>
      </c>
      <c r="F189" s="22" t="s">
        <v>36</v>
      </c>
      <c r="G189" s="22" t="s">
        <v>197</v>
      </c>
      <c r="H189" s="22" t="s">
        <v>198</v>
      </c>
      <c r="I189" s="22" t="s">
        <v>198</v>
      </c>
      <c r="J189" s="22" t="s">
        <v>198</v>
      </c>
      <c r="K189" s="24">
        <v>566.66666666666674</v>
      </c>
      <c r="S189" s="23"/>
    </row>
    <row r="190" spans="2:19" x14ac:dyDescent="0.25">
      <c r="B190" s="12">
        <v>185</v>
      </c>
      <c r="C190" s="22" t="s">
        <v>204</v>
      </c>
      <c r="D190" s="18" t="s">
        <v>2</v>
      </c>
      <c r="E190" s="18">
        <v>300</v>
      </c>
      <c r="F190" s="22" t="s">
        <v>36</v>
      </c>
      <c r="G190" s="22" t="s">
        <v>197</v>
      </c>
      <c r="H190" s="22" t="s">
        <v>198</v>
      </c>
      <c r="I190" s="22" t="s">
        <v>198</v>
      </c>
      <c r="J190" s="22" t="s">
        <v>198</v>
      </c>
      <c r="K190" s="24">
        <v>446.25</v>
      </c>
      <c r="S190" s="23"/>
    </row>
    <row r="191" spans="2:19" x14ac:dyDescent="0.25">
      <c r="B191" s="12">
        <v>186</v>
      </c>
      <c r="C191" s="22" t="s">
        <v>205</v>
      </c>
      <c r="D191" s="18" t="s">
        <v>2</v>
      </c>
      <c r="E191" s="18">
        <v>400</v>
      </c>
      <c r="F191" s="22" t="s">
        <v>36</v>
      </c>
      <c r="G191" s="22" t="s">
        <v>197</v>
      </c>
      <c r="H191" s="22" t="s">
        <v>198</v>
      </c>
      <c r="I191" s="22" t="s">
        <v>198</v>
      </c>
      <c r="J191" s="22" t="s">
        <v>198</v>
      </c>
      <c r="K191" s="24">
        <v>616.66666666666674</v>
      </c>
      <c r="S191" s="23"/>
    </row>
    <row r="192" spans="2:19" x14ac:dyDescent="0.25">
      <c r="B192" s="12">
        <v>187</v>
      </c>
      <c r="C192" s="22" t="s">
        <v>208</v>
      </c>
      <c r="D192" s="1" t="s">
        <v>15</v>
      </c>
      <c r="E192" s="18">
        <v>30</v>
      </c>
      <c r="F192" s="22" t="s">
        <v>36</v>
      </c>
      <c r="G192" s="22" t="s">
        <v>198</v>
      </c>
      <c r="H192" s="22" t="s">
        <v>199</v>
      </c>
      <c r="I192" s="22" t="s">
        <v>207</v>
      </c>
      <c r="J192" s="22" t="s">
        <v>207</v>
      </c>
      <c r="K192" s="25">
        <v>15000</v>
      </c>
    </row>
    <row r="193" spans="2:18" x14ac:dyDescent="0.25">
      <c r="B193" s="12">
        <v>188</v>
      </c>
      <c r="C193" s="22" t="s">
        <v>209</v>
      </c>
      <c r="D193" s="1" t="s">
        <v>15</v>
      </c>
      <c r="E193" s="18">
        <v>30</v>
      </c>
      <c r="F193" s="22" t="s">
        <v>36</v>
      </c>
      <c r="G193" s="22" t="s">
        <v>198</v>
      </c>
      <c r="H193" s="22" t="s">
        <v>199</v>
      </c>
      <c r="I193" s="22" t="s">
        <v>207</v>
      </c>
      <c r="J193" s="22" t="s">
        <v>207</v>
      </c>
      <c r="K193" s="25">
        <v>3900</v>
      </c>
    </row>
    <row r="194" spans="2:18" x14ac:dyDescent="0.25">
      <c r="B194" s="12">
        <v>189</v>
      </c>
      <c r="C194" s="22" t="s">
        <v>210</v>
      </c>
      <c r="D194" s="1" t="s">
        <v>211</v>
      </c>
      <c r="E194" s="18">
        <v>370</v>
      </c>
      <c r="F194" s="22" t="s">
        <v>212</v>
      </c>
      <c r="G194" s="22" t="s">
        <v>199</v>
      </c>
      <c r="H194" s="22" t="s">
        <v>199</v>
      </c>
      <c r="I194" s="22" t="s">
        <v>207</v>
      </c>
      <c r="J194" s="22" t="s">
        <v>207</v>
      </c>
      <c r="K194" s="1">
        <v>5242</v>
      </c>
    </row>
    <row r="195" spans="2:18" x14ac:dyDescent="0.25">
      <c r="B195" s="12">
        <v>190</v>
      </c>
      <c r="C195" s="22" t="s">
        <v>187</v>
      </c>
      <c r="D195" s="1" t="s">
        <v>196</v>
      </c>
      <c r="E195" s="18">
        <v>390</v>
      </c>
      <c r="F195" s="22" t="s">
        <v>212</v>
      </c>
      <c r="G195" s="22" t="s">
        <v>199</v>
      </c>
      <c r="H195" s="22" t="s">
        <v>199</v>
      </c>
      <c r="I195" s="22" t="s">
        <v>207</v>
      </c>
      <c r="J195" s="22" t="s">
        <v>207</v>
      </c>
      <c r="K195" s="1">
        <v>4485</v>
      </c>
    </row>
    <row r="196" spans="2:18" x14ac:dyDescent="0.25">
      <c r="B196" s="27">
        <v>191</v>
      </c>
      <c r="C196" s="28" t="s">
        <v>206</v>
      </c>
      <c r="D196" s="29" t="s">
        <v>2</v>
      </c>
      <c r="E196" s="29">
        <v>5000</v>
      </c>
      <c r="F196" s="28" t="s">
        <v>36</v>
      </c>
      <c r="G196" s="28" t="s">
        <v>207</v>
      </c>
      <c r="H196" s="28" t="s">
        <v>207</v>
      </c>
      <c r="I196" s="28" t="s">
        <v>213</v>
      </c>
      <c r="J196" s="28" t="s">
        <v>213</v>
      </c>
      <c r="K196" s="30">
        <f>400*(E196/1000)/1.2</f>
        <v>1666.6666666666667</v>
      </c>
      <c r="R196" s="26"/>
    </row>
    <row r="197" spans="2:18" x14ac:dyDescent="0.25">
      <c r="B197" s="27">
        <v>192</v>
      </c>
      <c r="C197" s="28" t="s">
        <v>13</v>
      </c>
      <c r="D197" s="29" t="s">
        <v>2</v>
      </c>
      <c r="E197" s="29">
        <v>8000</v>
      </c>
      <c r="F197" s="28" t="s">
        <v>36</v>
      </c>
      <c r="G197" s="28" t="s">
        <v>207</v>
      </c>
      <c r="H197" s="28" t="s">
        <v>207</v>
      </c>
      <c r="I197" s="28" t="s">
        <v>213</v>
      </c>
      <c r="J197" s="28" t="s">
        <v>213</v>
      </c>
      <c r="K197" s="30">
        <f>370*(E197/1000)/1.2</f>
        <v>2466.666666666667</v>
      </c>
      <c r="R197" s="26"/>
    </row>
    <row r="198" spans="2:18" x14ac:dyDescent="0.25">
      <c r="B198" s="27">
        <v>193</v>
      </c>
      <c r="C198" s="28" t="s">
        <v>14</v>
      </c>
      <c r="D198" s="29" t="s">
        <v>2</v>
      </c>
      <c r="E198" s="29">
        <v>3000</v>
      </c>
      <c r="F198" s="28" t="s">
        <v>36</v>
      </c>
      <c r="G198" s="28" t="s">
        <v>207</v>
      </c>
      <c r="H198" s="28" t="s">
        <v>207</v>
      </c>
      <c r="I198" s="28" t="s">
        <v>213</v>
      </c>
      <c r="J198" s="28" t="s">
        <v>213</v>
      </c>
      <c r="K198" s="30">
        <f>430*E198/1000/1.2</f>
        <v>1075</v>
      </c>
      <c r="R198" s="26"/>
    </row>
    <row r="199" spans="2:18" x14ac:dyDescent="0.25">
      <c r="B199" s="27">
        <v>194</v>
      </c>
      <c r="C199" s="28" t="s">
        <v>181</v>
      </c>
      <c r="D199" s="29" t="s">
        <v>1</v>
      </c>
      <c r="E199" s="29">
        <v>2500</v>
      </c>
      <c r="F199" s="28" t="s">
        <v>36</v>
      </c>
      <c r="G199" s="28" t="s">
        <v>207</v>
      </c>
      <c r="H199" s="28" t="s">
        <v>207</v>
      </c>
      <c r="I199" s="28" t="s">
        <v>213</v>
      </c>
      <c r="J199" s="28" t="s">
        <v>213</v>
      </c>
      <c r="K199" s="30">
        <f>300/1.2*E199/1000</f>
        <v>625</v>
      </c>
      <c r="Q199" s="26"/>
    </row>
    <row r="200" spans="2:18" ht="45" x14ac:dyDescent="0.25">
      <c r="B200" s="27">
        <v>195</v>
      </c>
      <c r="C200" s="31" t="s">
        <v>215</v>
      </c>
      <c r="D200" s="27" t="s">
        <v>155</v>
      </c>
      <c r="E200" s="27">
        <v>1</v>
      </c>
      <c r="F200" s="27" t="s">
        <v>47</v>
      </c>
      <c r="G200" s="27" t="s">
        <v>207</v>
      </c>
      <c r="H200" s="27" t="s">
        <v>207</v>
      </c>
      <c r="I200" s="27" t="s">
        <v>214</v>
      </c>
      <c r="J200" s="27" t="s">
        <v>214</v>
      </c>
      <c r="K200" s="32">
        <v>280000</v>
      </c>
    </row>
    <row r="201" spans="2:18" x14ac:dyDescent="0.25">
      <c r="B201" s="27">
        <v>196</v>
      </c>
      <c r="C201" s="22" t="s">
        <v>63</v>
      </c>
      <c r="D201" s="18" t="s">
        <v>2</v>
      </c>
      <c r="E201" s="22">
        <v>410</v>
      </c>
      <c r="F201" s="22" t="s">
        <v>212</v>
      </c>
      <c r="G201" s="22" t="s">
        <v>213</v>
      </c>
      <c r="H201" s="22" t="s">
        <v>213</v>
      </c>
      <c r="I201" s="22" t="s">
        <v>214</v>
      </c>
      <c r="J201" s="22" t="s">
        <v>214</v>
      </c>
      <c r="K201" s="24">
        <f>1470*E201/1.2/1000</f>
        <v>502.25</v>
      </c>
    </row>
    <row r="202" spans="2:18" x14ac:dyDescent="0.25">
      <c r="B202" s="27">
        <v>197</v>
      </c>
      <c r="C202" s="22" t="s">
        <v>204</v>
      </c>
      <c r="D202" s="18" t="s">
        <v>2</v>
      </c>
      <c r="E202" s="22">
        <v>405</v>
      </c>
      <c r="F202" s="22" t="s">
        <v>212</v>
      </c>
      <c r="G202" s="22" t="s">
        <v>213</v>
      </c>
      <c r="H202" s="22" t="s">
        <v>213</v>
      </c>
      <c r="I202" s="22" t="s">
        <v>214</v>
      </c>
      <c r="J202" s="22" t="s">
        <v>214</v>
      </c>
      <c r="K202" s="24">
        <f>1700*E202/1.2/1000</f>
        <v>573.75</v>
      </c>
      <c r="P202" s="23"/>
    </row>
    <row r="203" spans="2:18" x14ac:dyDescent="0.25">
      <c r="B203" s="27">
        <v>198</v>
      </c>
      <c r="C203" s="22" t="s">
        <v>205</v>
      </c>
      <c r="D203" s="18" t="s">
        <v>2</v>
      </c>
      <c r="E203" s="22">
        <v>400</v>
      </c>
      <c r="F203" s="22" t="s">
        <v>212</v>
      </c>
      <c r="G203" s="22" t="s">
        <v>213</v>
      </c>
      <c r="H203" s="22" t="s">
        <v>213</v>
      </c>
      <c r="I203" s="22" t="s">
        <v>214</v>
      </c>
      <c r="J203" s="22" t="s">
        <v>214</v>
      </c>
      <c r="K203" s="24">
        <f>1640*E203/1.2/1000</f>
        <v>546.66666666666674</v>
      </c>
    </row>
    <row r="204" spans="2:18" x14ac:dyDescent="0.25">
      <c r="B204" s="1">
        <v>199</v>
      </c>
      <c r="C204" s="22" t="s">
        <v>216</v>
      </c>
      <c r="D204" s="18" t="s">
        <v>0</v>
      </c>
      <c r="E204" s="18">
        <v>2</v>
      </c>
      <c r="F204" s="18" t="s">
        <v>212</v>
      </c>
      <c r="G204" s="22" t="s">
        <v>213</v>
      </c>
      <c r="H204" s="22" t="s">
        <v>214</v>
      </c>
      <c r="I204" s="22" t="s">
        <v>214</v>
      </c>
      <c r="J204" s="22" t="s">
        <v>214</v>
      </c>
      <c r="K204" s="24">
        <v>1460</v>
      </c>
    </row>
    <row r="205" spans="2:18" x14ac:dyDescent="0.25">
      <c r="B205" s="1">
        <v>200</v>
      </c>
      <c r="C205" s="22" t="s">
        <v>217</v>
      </c>
      <c r="D205" s="18" t="s">
        <v>0</v>
      </c>
      <c r="E205" s="18">
        <v>1</v>
      </c>
      <c r="F205" s="18" t="s">
        <v>212</v>
      </c>
      <c r="G205" s="22" t="s">
        <v>213</v>
      </c>
      <c r="H205" s="22" t="s">
        <v>214</v>
      </c>
      <c r="I205" s="22" t="s">
        <v>214</v>
      </c>
      <c r="J205" s="22" t="s">
        <v>214</v>
      </c>
      <c r="K205" s="1">
        <v>730</v>
      </c>
    </row>
    <row r="206" spans="2:18" x14ac:dyDescent="0.25">
      <c r="B206" s="1">
        <v>201</v>
      </c>
      <c r="C206" s="22" t="s">
        <v>218</v>
      </c>
      <c r="D206" s="18" t="s">
        <v>0</v>
      </c>
      <c r="E206" s="18">
        <v>3</v>
      </c>
      <c r="F206" s="18" t="s">
        <v>212</v>
      </c>
      <c r="G206" s="22" t="s">
        <v>213</v>
      </c>
      <c r="H206" s="22" t="s">
        <v>214</v>
      </c>
      <c r="I206" s="22" t="s">
        <v>214</v>
      </c>
      <c r="J206" s="22" t="s">
        <v>214</v>
      </c>
      <c r="K206" s="1">
        <v>1770</v>
      </c>
    </row>
    <row r="207" spans="2:18" x14ac:dyDescent="0.25">
      <c r="B207" s="1">
        <v>202</v>
      </c>
      <c r="C207" s="22" t="s">
        <v>219</v>
      </c>
      <c r="D207" s="18" t="s">
        <v>0</v>
      </c>
      <c r="E207" s="18">
        <v>204</v>
      </c>
      <c r="F207" s="18" t="s">
        <v>212</v>
      </c>
      <c r="G207" s="22" t="s">
        <v>213</v>
      </c>
      <c r="H207" s="22" t="s">
        <v>214</v>
      </c>
      <c r="I207" s="22" t="s">
        <v>214</v>
      </c>
      <c r="J207" s="22" t="s">
        <v>214</v>
      </c>
      <c r="K207" s="1">
        <v>1752</v>
      </c>
    </row>
    <row r="208" spans="2:18" x14ac:dyDescent="0.25">
      <c r="B208" s="1">
        <v>203</v>
      </c>
      <c r="C208" s="22" t="s">
        <v>220</v>
      </c>
      <c r="D208" s="18" t="s">
        <v>0</v>
      </c>
      <c r="E208" s="18">
        <v>36</v>
      </c>
      <c r="F208" s="18" t="s">
        <v>212</v>
      </c>
      <c r="G208" s="22" t="s">
        <v>213</v>
      </c>
      <c r="H208" s="22" t="s">
        <v>214</v>
      </c>
      <c r="I208" s="22" t="s">
        <v>214</v>
      </c>
      <c r="J208" s="22" t="s">
        <v>214</v>
      </c>
      <c r="K208" s="1">
        <v>199.8</v>
      </c>
    </row>
    <row r="209" spans="2:17" x14ac:dyDescent="0.25">
      <c r="B209" s="1">
        <v>204</v>
      </c>
      <c r="C209" s="22" t="s">
        <v>221</v>
      </c>
      <c r="D209" s="18" t="s">
        <v>0</v>
      </c>
      <c r="E209" s="18">
        <v>8</v>
      </c>
      <c r="F209" s="18" t="s">
        <v>212</v>
      </c>
      <c r="G209" s="22" t="s">
        <v>213</v>
      </c>
      <c r="H209" s="22" t="s">
        <v>214</v>
      </c>
      <c r="I209" s="22" t="s">
        <v>214</v>
      </c>
      <c r="J209" s="22" t="s">
        <v>214</v>
      </c>
      <c r="K209" s="1">
        <v>4960</v>
      </c>
    </row>
    <row r="210" spans="2:17" x14ac:dyDescent="0.25">
      <c r="B210" s="1">
        <v>205</v>
      </c>
      <c r="C210" s="22" t="s">
        <v>222</v>
      </c>
      <c r="D210" s="18" t="s">
        <v>0</v>
      </c>
      <c r="E210" s="18">
        <v>2</v>
      </c>
      <c r="F210" s="18" t="s">
        <v>212</v>
      </c>
      <c r="G210" s="22" t="s">
        <v>213</v>
      </c>
      <c r="H210" s="22" t="s">
        <v>214</v>
      </c>
      <c r="I210" s="22" t="s">
        <v>214</v>
      </c>
      <c r="J210" s="22" t="s">
        <v>214</v>
      </c>
      <c r="K210" s="1">
        <v>1240</v>
      </c>
    </row>
    <row r="211" spans="2:17" x14ac:dyDescent="0.25">
      <c r="B211" s="1">
        <v>206</v>
      </c>
      <c r="C211" s="22" t="s">
        <v>223</v>
      </c>
      <c r="D211" s="18" t="s">
        <v>0</v>
      </c>
      <c r="E211" s="18">
        <v>120</v>
      </c>
      <c r="F211" s="18" t="s">
        <v>212</v>
      </c>
      <c r="G211" s="22" t="s">
        <v>213</v>
      </c>
      <c r="H211" s="22" t="s">
        <v>214</v>
      </c>
      <c r="I211" s="22" t="s">
        <v>214</v>
      </c>
      <c r="J211" s="22" t="s">
        <v>214</v>
      </c>
      <c r="K211" s="1">
        <v>606</v>
      </c>
    </row>
    <row r="212" spans="2:17" x14ac:dyDescent="0.25">
      <c r="B212" s="1">
        <v>207</v>
      </c>
      <c r="C212" s="22" t="s">
        <v>224</v>
      </c>
      <c r="D212" s="18" t="s">
        <v>0</v>
      </c>
      <c r="E212" s="18">
        <v>2</v>
      </c>
      <c r="F212" s="18" t="s">
        <v>212</v>
      </c>
      <c r="G212" s="22" t="s">
        <v>213</v>
      </c>
      <c r="H212" s="22" t="s">
        <v>214</v>
      </c>
      <c r="I212" s="22" t="s">
        <v>214</v>
      </c>
      <c r="J212" s="22" t="s">
        <v>214</v>
      </c>
      <c r="K212" s="1">
        <v>1664</v>
      </c>
    </row>
    <row r="213" spans="2:17" x14ac:dyDescent="0.25">
      <c r="B213" s="1">
        <v>208</v>
      </c>
      <c r="C213" s="22" t="s">
        <v>225</v>
      </c>
      <c r="D213" s="18" t="s">
        <v>0</v>
      </c>
      <c r="E213" s="18">
        <v>10</v>
      </c>
      <c r="F213" s="18" t="s">
        <v>212</v>
      </c>
      <c r="G213" s="22" t="s">
        <v>213</v>
      </c>
      <c r="H213" s="22" t="s">
        <v>214</v>
      </c>
      <c r="I213" s="22" t="s">
        <v>214</v>
      </c>
      <c r="J213" s="22" t="s">
        <v>214</v>
      </c>
      <c r="K213" s="1">
        <v>8820</v>
      </c>
    </row>
    <row r="214" spans="2:17" x14ac:dyDescent="0.25">
      <c r="B214" s="1">
        <v>209</v>
      </c>
      <c r="C214" s="22" t="s">
        <v>226</v>
      </c>
      <c r="D214" s="18" t="s">
        <v>0</v>
      </c>
      <c r="E214" s="18">
        <v>144</v>
      </c>
      <c r="F214" s="18" t="s">
        <v>212</v>
      </c>
      <c r="G214" s="22" t="s">
        <v>213</v>
      </c>
      <c r="H214" s="22" t="s">
        <v>214</v>
      </c>
      <c r="I214" s="22" t="s">
        <v>214</v>
      </c>
      <c r="J214" s="22" t="s">
        <v>214</v>
      </c>
      <c r="K214" s="1">
        <v>1663.2</v>
      </c>
    </row>
    <row r="215" spans="2:17" x14ac:dyDescent="0.25">
      <c r="B215" s="1">
        <v>210</v>
      </c>
      <c r="C215" s="22" t="s">
        <v>230</v>
      </c>
      <c r="D215" s="18" t="s">
        <v>2</v>
      </c>
      <c r="E215" s="18">
        <v>7000</v>
      </c>
      <c r="F215" s="28" t="s">
        <v>36</v>
      </c>
      <c r="G215" s="22" t="s">
        <v>227</v>
      </c>
      <c r="H215" s="22" t="s">
        <v>228</v>
      </c>
      <c r="I215" s="22" t="s">
        <v>228</v>
      </c>
      <c r="J215" s="22" t="s">
        <v>228</v>
      </c>
      <c r="K215" s="1">
        <f>540*E215/1.2/1000</f>
        <v>3150</v>
      </c>
      <c r="P215" s="26"/>
    </row>
    <row r="216" spans="2:17" x14ac:dyDescent="0.25">
      <c r="B216" s="1">
        <v>211</v>
      </c>
      <c r="C216" s="22" t="s">
        <v>13</v>
      </c>
      <c r="D216" s="18" t="s">
        <v>2</v>
      </c>
      <c r="E216" s="18">
        <v>12000</v>
      </c>
      <c r="F216" s="28" t="s">
        <v>36</v>
      </c>
      <c r="G216" s="22" t="s">
        <v>227</v>
      </c>
      <c r="H216" s="22" t="s">
        <v>228</v>
      </c>
      <c r="I216" s="22" t="s">
        <v>228</v>
      </c>
      <c r="J216" s="22" t="s">
        <v>228</v>
      </c>
      <c r="K216" s="1">
        <f>510*E216/1.2/1000</f>
        <v>5100</v>
      </c>
      <c r="P216" s="26"/>
    </row>
    <row r="217" spans="2:17" x14ac:dyDescent="0.25">
      <c r="B217" s="1">
        <v>212</v>
      </c>
      <c r="C217" s="22" t="s">
        <v>14</v>
      </c>
      <c r="D217" s="18" t="s">
        <v>2</v>
      </c>
      <c r="E217" s="18">
        <v>5000</v>
      </c>
      <c r="F217" s="28" t="s">
        <v>36</v>
      </c>
      <c r="G217" s="22" t="s">
        <v>227</v>
      </c>
      <c r="H217" s="22" t="s">
        <v>228</v>
      </c>
      <c r="I217" s="22" t="s">
        <v>228</v>
      </c>
      <c r="J217" s="22" t="s">
        <v>228</v>
      </c>
      <c r="K217" s="25">
        <f>530*E217/1.2/1000</f>
        <v>2208.3333333333335</v>
      </c>
      <c r="P217" s="26"/>
    </row>
    <row r="218" spans="2:17" x14ac:dyDescent="0.25">
      <c r="B218" s="1">
        <v>213</v>
      </c>
      <c r="C218" s="28" t="s">
        <v>181</v>
      </c>
      <c r="D218" s="29" t="s">
        <v>1</v>
      </c>
      <c r="E218" s="18">
        <v>2500</v>
      </c>
      <c r="F218" s="28" t="s">
        <v>36</v>
      </c>
      <c r="G218" s="22" t="s">
        <v>227</v>
      </c>
      <c r="H218" s="22" t="s">
        <v>228</v>
      </c>
      <c r="I218" s="22" t="s">
        <v>228</v>
      </c>
      <c r="J218" s="22" t="s">
        <v>228</v>
      </c>
      <c r="K218" s="25">
        <f>300*E218/1.2/1000</f>
        <v>625</v>
      </c>
      <c r="P218" s="26"/>
    </row>
    <row r="219" spans="2:17" x14ac:dyDescent="0.25">
      <c r="B219" s="1">
        <v>214</v>
      </c>
      <c r="C219" s="22" t="s">
        <v>204</v>
      </c>
      <c r="D219" s="18" t="s">
        <v>2</v>
      </c>
      <c r="E219" s="18">
        <v>400</v>
      </c>
      <c r="F219" s="18" t="s">
        <v>212</v>
      </c>
      <c r="G219" s="22" t="s">
        <v>227</v>
      </c>
      <c r="H219" s="22" t="s">
        <v>228</v>
      </c>
      <c r="I219" s="22" t="s">
        <v>228</v>
      </c>
      <c r="J219" s="22" t="s">
        <v>228</v>
      </c>
      <c r="K219" s="25">
        <f>1700*E219/1.2/1000</f>
        <v>566.66666666666674</v>
      </c>
      <c r="Q219" s="26"/>
    </row>
    <row r="220" spans="2:17" x14ac:dyDescent="0.25">
      <c r="B220" s="1">
        <v>215</v>
      </c>
      <c r="C220" s="22" t="s">
        <v>205</v>
      </c>
      <c r="D220" s="18" t="s">
        <v>2</v>
      </c>
      <c r="E220" s="18">
        <v>400</v>
      </c>
      <c r="F220" s="18" t="s">
        <v>212</v>
      </c>
      <c r="G220" s="22" t="s">
        <v>227</v>
      </c>
      <c r="H220" s="22" t="s">
        <v>228</v>
      </c>
      <c r="I220" s="22" t="s">
        <v>228</v>
      </c>
      <c r="J220" s="22" t="s">
        <v>228</v>
      </c>
      <c r="K220" s="25">
        <f>1630*E220/1.2/1000</f>
        <v>543.33333333333337</v>
      </c>
      <c r="Q220" s="26"/>
    </row>
    <row r="221" spans="2:17" x14ac:dyDescent="0.25">
      <c r="B221" s="1">
        <v>216</v>
      </c>
      <c r="C221" s="22" t="s">
        <v>229</v>
      </c>
      <c r="D221" s="18" t="s">
        <v>2</v>
      </c>
      <c r="E221" s="18">
        <v>410</v>
      </c>
      <c r="F221" s="18" t="s">
        <v>212</v>
      </c>
      <c r="G221" s="22" t="s">
        <v>227</v>
      </c>
      <c r="H221" s="22" t="s">
        <v>228</v>
      </c>
      <c r="I221" s="22" t="s">
        <v>228</v>
      </c>
      <c r="J221" s="22" t="s">
        <v>228</v>
      </c>
      <c r="K221" s="25">
        <f>1600*E221/1.2/1000</f>
        <v>546.66666666666674</v>
      </c>
      <c r="Q221" s="26"/>
    </row>
    <row r="222" spans="2:17" x14ac:dyDescent="0.25">
      <c r="B222" s="1">
        <v>217</v>
      </c>
      <c r="C222" s="22" t="s">
        <v>231</v>
      </c>
      <c r="D222" s="18" t="s">
        <v>0</v>
      </c>
      <c r="E222" s="18">
        <v>500</v>
      </c>
      <c r="F222" s="18" t="s">
        <v>212</v>
      </c>
      <c r="G222" s="22" t="s">
        <v>228</v>
      </c>
      <c r="H222" s="22" t="s">
        <v>228</v>
      </c>
      <c r="I222" s="18" t="s">
        <v>228</v>
      </c>
      <c r="J222" s="18" t="s">
        <v>232</v>
      </c>
      <c r="K222" s="1">
        <v>1711</v>
      </c>
    </row>
    <row r="223" spans="2:17" ht="60" x14ac:dyDescent="0.25">
      <c r="B223" s="1">
        <v>218</v>
      </c>
      <c r="C223" s="36" t="s">
        <v>233</v>
      </c>
      <c r="D223" s="35" t="s">
        <v>234</v>
      </c>
      <c r="E223" s="1">
        <v>1</v>
      </c>
      <c r="F223" s="1" t="s">
        <v>47</v>
      </c>
      <c r="G223" s="1" t="s">
        <v>228</v>
      </c>
      <c r="H223" s="1" t="s">
        <v>228</v>
      </c>
      <c r="I223" s="1" t="s">
        <v>228</v>
      </c>
      <c r="J223" s="1" t="s">
        <v>232</v>
      </c>
      <c r="K223" s="1">
        <v>90000</v>
      </c>
    </row>
    <row r="224" spans="2:17" s="41" customFormat="1" ht="48" customHeight="1" x14ac:dyDescent="0.25">
      <c r="B224" s="37">
        <v>219</v>
      </c>
      <c r="C224" s="38" t="s">
        <v>235</v>
      </c>
      <c r="D224" s="39" t="s">
        <v>234</v>
      </c>
      <c r="E224" s="37">
        <v>1</v>
      </c>
      <c r="F224" s="40" t="s">
        <v>36</v>
      </c>
      <c r="G224" s="37" t="s">
        <v>232</v>
      </c>
      <c r="H224" s="37" t="s">
        <v>232</v>
      </c>
      <c r="I224" s="37" t="s">
        <v>61</v>
      </c>
      <c r="J224" s="37" t="s">
        <v>61</v>
      </c>
      <c r="K224" s="42">
        <f>67000/1.2</f>
        <v>55833.333333333336</v>
      </c>
    </row>
  </sheetData>
  <phoneticPr fontId="6" type="noConversion"/>
  <pageMargins left="0.19685039370078741" right="0.15748031496062992" top="0.23622047244094491" bottom="0.31496062992125984" header="0.15748031496062992" footer="0.19685039370078741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2023-01-24T11:38:33Z</cp:lastPrinted>
  <dcterms:created xsi:type="dcterms:W3CDTF">2018-02-01T10:19:54Z</dcterms:created>
  <dcterms:modified xsi:type="dcterms:W3CDTF">2023-11-27T11:39:56Z</dcterms:modified>
</cp:coreProperties>
</file>